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latorio Mens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[$-409]yyyy;@"/>
    <numFmt numFmtId="166" formatCode="&quot;R$ &quot;#,##0.00_);[Red]\(&quot;R$ &quot;#,##0.00\)"/>
    <numFmt numFmtId="167" formatCode="[$-409]mmmm;@"/>
  </numFmts>
  <fonts count="11">
    <font>
      <name val="Calibri"/>
      <family val="2"/>
      <color theme="1"/>
      <sz val="11"/>
      <scheme val="minor"/>
    </font>
    <font>
      <name val="Arial"/>
      <b val="1"/>
      <sz val="20"/>
    </font>
    <font>
      <name val="Arial"/>
      <b val="1"/>
      <sz val="16"/>
    </font>
    <font>
      <name val="Arial"/>
      <b val="1"/>
      <sz val="15"/>
    </font>
    <font>
      <name val="Arial"/>
      <b val="1"/>
      <color rgb="FF003366"/>
      <sz val="12"/>
    </font>
    <font>
      <name val="Arial"/>
      <b val="1"/>
      <color rgb="FF003366"/>
      <sz val="10"/>
    </font>
    <font>
      <name val="Arial"/>
      <b val="1"/>
      <sz val="10"/>
    </font>
    <font>
      <name val="Arial"/>
      <b val="1"/>
      <sz val="12"/>
    </font>
    <font>
      <name val="Arial"/>
      <b val="1"/>
      <i val="1"/>
    </font>
    <font>
      <name val="Arial"/>
      <b val="1"/>
    </font>
    <font>
      <name val="Arial"/>
    </font>
  </fonts>
  <fills count="5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right"/>
    </xf>
    <xf numFmtId="0" fontId="2" fillId="2" borderId="0" pivotButton="0" quotePrefix="0" xfId="0"/>
    <xf numFmtId="165" fontId="3" fillId="2" borderId="0" applyAlignment="1" pivotButton="0" quotePrefix="0" xfId="0">
      <alignment horizontal="right"/>
    </xf>
    <xf numFmtId="0" fontId="4" fillId="3" borderId="0" pivotButton="0" quotePrefix="0" xfId="0"/>
    <xf numFmtId="166" fontId="5" fillId="3" borderId="0" applyAlignment="1" pivotButton="0" quotePrefix="0" xfId="0">
      <alignment horizontal="center"/>
    </xf>
    <xf numFmtId="0" fontId="6" fillId="4" borderId="1" pivotButton="0" quotePrefix="0" xfId="0"/>
    <xf numFmtId="166" fontId="6" fillId="4" borderId="1" pivotButton="0" quotePrefix="0" xfId="0"/>
    <xf numFmtId="0" fontId="6" fillId="3" borderId="1" applyAlignment="1" pivotButton="0" quotePrefix="0" xfId="0">
      <alignment horizontal="left"/>
    </xf>
    <xf numFmtId="166" fontId="6" fillId="0" borderId="1" pivotButton="0" quotePrefix="0" xfId="0"/>
    <xf numFmtId="0" fontId="7" fillId="3" borderId="0" pivotButton="0" quotePrefix="0" xfId="0"/>
    <xf numFmtId="167" fontId="6" fillId="4" borderId="1" applyAlignment="1" pivotButton="0" quotePrefix="0" xfId="0">
      <alignment horizontal="center"/>
    </xf>
    <xf numFmtId="0" fontId="6" fillId="4" borderId="1" applyAlignment="1" pivotButton="0" quotePrefix="0" xfId="0">
      <alignment horizontal="center"/>
    </xf>
    <xf numFmtId="0" fontId="6" fillId="4" borderId="2" pivotButton="0" quotePrefix="0" xfId="0"/>
    <xf numFmtId="4" fontId="6" fillId="3" borderId="2" pivotButton="0" quotePrefix="0" xfId="0"/>
    <xf numFmtId="4" fontId="6" fillId="4" borderId="2" pivotButton="0" quotePrefix="0" xfId="0"/>
    <xf numFmtId="0" fontId="6" fillId="4" borderId="3" pivotButton="0" quotePrefix="0" xfId="0"/>
    <xf numFmtId="4" fontId="6" fillId="3" borderId="3" pivotButton="0" quotePrefix="0" xfId="0"/>
    <xf numFmtId="4" fontId="6" fillId="4" borderId="3" pivotButton="0" quotePrefix="0" xfId="0"/>
    <xf numFmtId="0" fontId="6" fillId="4" borderId="4" pivotButton="0" quotePrefix="0" xfId="0"/>
    <xf numFmtId="4" fontId="6" fillId="3" borderId="4" pivotButton="0" quotePrefix="0" xfId="0"/>
    <xf numFmtId="4" fontId="6" fillId="4" borderId="4" pivotButton="0" quotePrefix="0" xfId="0"/>
    <xf numFmtId="4" fontId="6" fillId="4" borderId="1" pivotButton="0" quotePrefix="0" xfId="0"/>
    <xf numFmtId="0" fontId="6" fillId="2" borderId="1" pivotButton="0" quotePrefix="0" xfId="0"/>
    <xf numFmtId="4" fontId="6" fillId="2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4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1"/>
  <sheetViews>
    <sheetView workbookViewId="0">
      <pane xSplit="1" ySplit="20" topLeftCell="B2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Monthly Report</t>
        </is>
      </c>
    </row>
    <row r="2">
      <c r="A2" s="2" t="inlineStr">
        <is>
          <t>3J Consultoria (in BRL)</t>
        </is>
      </c>
      <c r="N2" s="3" t="n">
        <v>46387</v>
      </c>
    </row>
    <row r="4">
      <c r="A4" s="4" t="inlineStr">
        <is>
          <t>Summary</t>
        </is>
      </c>
      <c r="B4" s="5" t="inlineStr">
        <is>
          <t>Year</t>
        </is>
      </c>
    </row>
    <row r="5">
      <c r="A5" s="6" t="inlineStr">
        <is>
          <t>Openning Balance</t>
        </is>
      </c>
      <c r="B5" s="7">
        <f>SUM(B6:B7)</f>
        <v/>
      </c>
    </row>
    <row r="6">
      <c r="A6" s="8" t="inlineStr">
        <is>
          <t>Itau</t>
        </is>
      </c>
      <c r="B6" s="9" t="n">
        <v>280.95</v>
      </c>
    </row>
    <row r="7">
      <c r="A7" s="8" t="inlineStr">
        <is>
          <t>MasterDI</t>
        </is>
      </c>
      <c r="B7" s="9" t="n">
        <v>98867.50999999999</v>
      </c>
    </row>
    <row r="8">
      <c r="A8" s="6" t="inlineStr">
        <is>
          <t>Income</t>
        </is>
      </c>
      <c r="B8" s="7">
        <f>N27</f>
        <v/>
      </c>
    </row>
    <row r="9">
      <c r="A9" s="8" t="inlineStr">
        <is>
          <t>Expenses</t>
        </is>
      </c>
      <c r="B9" s="9">
        <f>N37+N48+N52</f>
        <v/>
      </c>
    </row>
    <row r="10">
      <c r="A10" s="6" t="inlineStr">
        <is>
          <t>Net Income</t>
        </is>
      </c>
      <c r="B10" s="7">
        <f>ROUND(B8+B9,2)</f>
        <v/>
      </c>
    </row>
    <row r="11">
      <c r="A11" s="8" t="inlineStr">
        <is>
          <t>Dividends / Capital</t>
        </is>
      </c>
      <c r="B11" s="9">
        <f>N56</f>
        <v/>
      </c>
    </row>
    <row r="12">
      <c r="A12" s="6" t="inlineStr">
        <is>
          <t>Ending Balance</t>
        </is>
      </c>
      <c r="B12" s="7">
        <f>SUM(B13:B14)</f>
        <v/>
      </c>
    </row>
    <row r="13">
      <c r="A13" s="8" t="inlineStr">
        <is>
          <t>Itau</t>
        </is>
      </c>
      <c r="B13" s="9" t="n">
        <v>10746.18</v>
      </c>
    </row>
    <row r="14">
      <c r="A14" s="8" t="inlineStr">
        <is>
          <t>MasterDI</t>
        </is>
      </c>
      <c r="B14" s="9" t="n">
        <v>123387.51</v>
      </c>
    </row>
    <row r="20">
      <c r="A20" s="10" t="inlineStr">
        <is>
          <t>Income</t>
        </is>
      </c>
      <c r="B20" s="11" t="n">
        <v>46053</v>
      </c>
      <c r="C20" s="11" t="n">
        <v>46081</v>
      </c>
      <c r="D20" s="11" t="n">
        <v>46112</v>
      </c>
      <c r="E20" s="11" t="n">
        <v>46142</v>
      </c>
      <c r="F20" s="11" t="n">
        <v>46173</v>
      </c>
      <c r="G20" s="11" t="n">
        <v>46203</v>
      </c>
      <c r="H20" s="11" t="n">
        <v>46234</v>
      </c>
      <c r="I20" s="11" t="n">
        <v>46265</v>
      </c>
      <c r="J20" s="11" t="n">
        <v>46295</v>
      </c>
      <c r="K20" s="11" t="n">
        <v>46326</v>
      </c>
      <c r="L20" s="11" t="n">
        <v>46356</v>
      </c>
      <c r="M20" s="11" t="n">
        <v>46387</v>
      </c>
      <c r="N20" s="12" t="inlineStr">
        <is>
          <t>Total</t>
        </is>
      </c>
      <c r="O20" s="12" t="inlineStr">
        <is>
          <t>Média</t>
        </is>
      </c>
    </row>
    <row r="21"/>
    <row r="22">
      <c r="A22" s="13" t="inlineStr">
        <is>
          <t>Income Consulting Fee -Local</t>
        </is>
      </c>
      <c r="B22" s="14" t="n">
        <v>76045.81</v>
      </c>
      <c r="C22" s="14" t="n">
        <v>238388.2</v>
      </c>
      <c r="D22" s="14" t="n">
        <v>23894.42</v>
      </c>
      <c r="E22" s="14" t="n">
        <v>96729.7</v>
      </c>
      <c r="F22" s="14" t="n">
        <v>97799.71000000001</v>
      </c>
      <c r="G22" s="14" t="n">
        <v>66351.45</v>
      </c>
      <c r="H22" s="14" t="n">
        <v>70888.10000000001</v>
      </c>
      <c r="I22" s="14" t="n"/>
      <c r="J22" s="14" t="n"/>
      <c r="K22" s="14" t="n"/>
      <c r="L22" s="14" t="n"/>
      <c r="M22" s="14" t="n"/>
      <c r="N22" s="15">
        <f>SUM(B22:M22)</f>
        <v/>
      </c>
      <c r="O22" s="15">
        <f>IFERROR(AVERAGE(B22:M22),0)</f>
        <v/>
      </c>
    </row>
    <row r="23">
      <c r="A23" s="16" t="inlineStr">
        <is>
          <t>Income Consulting Fee - Off</t>
        </is>
      </c>
      <c r="B23" s="17" t="n">
        <v>0</v>
      </c>
      <c r="C23" s="17" t="n">
        <v>0</v>
      </c>
      <c r="D23" s="17" t="n">
        <v>0</v>
      </c>
      <c r="E23" s="17" t="n">
        <v>0</v>
      </c>
      <c r="F23" s="17" t="n">
        <v>0</v>
      </c>
      <c r="G23" s="17" t="n">
        <v>0</v>
      </c>
      <c r="H23" s="17" t="n">
        <v>0</v>
      </c>
      <c r="I23" s="17" t="n"/>
      <c r="J23" s="17" t="n"/>
      <c r="K23" s="17" t="n"/>
      <c r="L23" s="17" t="n"/>
      <c r="M23" s="17" t="n"/>
      <c r="N23" s="18">
        <f>SUM(B23:M23)</f>
        <v/>
      </c>
      <c r="O23" s="18">
        <f>IFERROR(AVERAGE(B23:M23),0)</f>
        <v/>
      </c>
    </row>
    <row r="24">
      <c r="A24" s="16" t="inlineStr">
        <is>
          <t>Other Income</t>
        </is>
      </c>
      <c r="B24" s="17" t="n">
        <v>0</v>
      </c>
      <c r="C24" s="17" t="n">
        <v>0</v>
      </c>
      <c r="D24" s="17" t="n">
        <v>0</v>
      </c>
      <c r="E24" s="17" t="n">
        <v>0</v>
      </c>
      <c r="F24" s="17" t="n">
        <v>0</v>
      </c>
      <c r="G24" s="17" t="n">
        <v>0</v>
      </c>
      <c r="H24" s="17" t="n">
        <v>0</v>
      </c>
      <c r="I24" s="17" t="n"/>
      <c r="J24" s="17" t="n"/>
      <c r="K24" s="17" t="n"/>
      <c r="L24" s="17" t="n"/>
      <c r="M24" s="17" t="n"/>
      <c r="N24" s="18">
        <f>SUM(B24:M24)</f>
        <v/>
      </c>
      <c r="O24" s="18">
        <f>IFERROR(AVERAGE(B24:M24),0)</f>
        <v/>
      </c>
    </row>
    <row r="25">
      <c r="A25" s="19" t="inlineStr">
        <is>
          <t>Financial Income</t>
        </is>
      </c>
      <c r="B25" s="20" t="n">
        <v>0</v>
      </c>
      <c r="C25" s="20" t="n">
        <v>0</v>
      </c>
      <c r="D25" s="20" t="n">
        <v>0</v>
      </c>
      <c r="E25" s="20" t="n">
        <v>0</v>
      </c>
      <c r="F25" s="20" t="n">
        <v>0</v>
      </c>
      <c r="G25" s="20" t="n">
        <v>0</v>
      </c>
      <c r="H25" s="20" t="n">
        <v>0.48</v>
      </c>
      <c r="I25" s="20" t="n"/>
      <c r="J25" s="20" t="n"/>
      <c r="K25" s="20" t="n"/>
      <c r="L25" s="20" t="n"/>
      <c r="M25" s="20" t="n"/>
      <c r="N25" s="21">
        <f>SUM(B25:M25)</f>
        <v/>
      </c>
      <c r="O25" s="21">
        <f>IFERROR(AVERAGE(B25:M25),0)</f>
        <v/>
      </c>
    </row>
    <row r="27">
      <c r="A27" s="6" t="inlineStr">
        <is>
          <t>TOTAL Income</t>
        </is>
      </c>
      <c r="B27" s="22">
        <f>SUM(B22:B25)</f>
        <v/>
      </c>
      <c r="C27" s="22">
        <f>SUM(C22:C25)</f>
        <v/>
      </c>
      <c r="D27" s="22">
        <f>SUM(D22:D25)</f>
        <v/>
      </c>
      <c r="E27" s="22">
        <f>SUM(E22:E25)</f>
        <v/>
      </c>
      <c r="F27" s="22">
        <f>SUM(F22:F25)</f>
        <v/>
      </c>
      <c r="G27" s="22">
        <f>SUM(G22:G25)</f>
        <v/>
      </c>
      <c r="H27" s="22">
        <f>SUM(H22:H25)</f>
        <v/>
      </c>
      <c r="I27" s="22">
        <f>SUM(I22:I25)</f>
        <v/>
      </c>
      <c r="J27" s="22">
        <f>SUM(J22:J25)</f>
        <v/>
      </c>
      <c r="K27" s="22">
        <f>SUM(K22:K25)</f>
        <v/>
      </c>
      <c r="L27" s="22">
        <f>SUM(L22:L25)</f>
        <v/>
      </c>
      <c r="M27" s="22">
        <f>SUM(M22:M25)</f>
        <v/>
      </c>
      <c r="N27" s="22">
        <f>SUM(N22:N25)</f>
        <v/>
      </c>
      <c r="O27" s="22">
        <f>SUM(O22:O25)</f>
        <v/>
      </c>
    </row>
    <row r="29">
      <c r="A29" s="10" t="inlineStr">
        <is>
          <t>Third party commissions</t>
        </is>
      </c>
      <c r="B29" s="11" t="n">
        <v>46053</v>
      </c>
      <c r="C29" s="11" t="n">
        <v>46081</v>
      </c>
      <c r="D29" s="11" t="n">
        <v>46112</v>
      </c>
      <c r="E29" s="11" t="n">
        <v>46142</v>
      </c>
      <c r="F29" s="11" t="n">
        <v>46173</v>
      </c>
      <c r="G29" s="11" t="n">
        <v>46203</v>
      </c>
      <c r="H29" s="11" t="n">
        <v>46234</v>
      </c>
      <c r="I29" s="11" t="n">
        <v>46265</v>
      </c>
      <c r="J29" s="11" t="n">
        <v>46295</v>
      </c>
      <c r="K29" s="11" t="n">
        <v>46326</v>
      </c>
      <c r="L29" s="11" t="n">
        <v>46356</v>
      </c>
      <c r="M29" s="11" t="n">
        <v>46387</v>
      </c>
      <c r="N29" s="12" t="inlineStr">
        <is>
          <t>Total</t>
        </is>
      </c>
      <c r="O29" s="12" t="inlineStr">
        <is>
          <t>Média</t>
        </is>
      </c>
    </row>
    <row r="31">
      <c r="A31" s="13" t="inlineStr">
        <is>
          <t>Claudio Advogados</t>
        </is>
      </c>
      <c r="B31" s="14" t="n">
        <v>0</v>
      </c>
      <c r="C31" s="14" t="n">
        <v>0</v>
      </c>
      <c r="D31" s="14" t="n">
        <v>0</v>
      </c>
      <c r="E31" s="14" t="n">
        <v>0</v>
      </c>
      <c r="F31" s="14" t="n">
        <v>0</v>
      </c>
      <c r="G31" s="14" t="n">
        <v>0</v>
      </c>
      <c r="H31" s="14" t="n">
        <v>0</v>
      </c>
      <c r="I31" s="14" t="n"/>
      <c r="J31" s="14" t="n"/>
      <c r="K31" s="14" t="n"/>
      <c r="L31" s="14" t="n"/>
      <c r="M31" s="14" t="n"/>
      <c r="N31" s="15">
        <f>SUM(B31:M31)</f>
        <v/>
      </c>
      <c r="O31" s="15">
        <f>IFERROR(AVERAGE(B31:M31),0)</f>
        <v/>
      </c>
    </row>
    <row r="32">
      <c r="A32" s="16" t="inlineStr">
        <is>
          <t>EDT - Auro</t>
        </is>
      </c>
      <c r="B32" s="17" t="n">
        <v>0</v>
      </c>
      <c r="C32" s="17" t="n">
        <v>0</v>
      </c>
      <c r="D32" s="17" t="n">
        <v>0</v>
      </c>
      <c r="E32" s="17" t="n">
        <v>0</v>
      </c>
      <c r="F32" s="17" t="n">
        <v>0</v>
      </c>
      <c r="G32" s="17" t="n">
        <v>0</v>
      </c>
      <c r="H32" s="17" t="n">
        <v>0</v>
      </c>
      <c r="I32" s="17" t="n"/>
      <c r="J32" s="17" t="n"/>
      <c r="K32" s="17" t="n"/>
      <c r="L32" s="17" t="n"/>
      <c r="M32" s="17" t="n"/>
      <c r="N32" s="18">
        <f>SUM(B32:M32)</f>
        <v/>
      </c>
      <c r="O32" s="18">
        <f>IFERROR(AVERAGE(B32:M32),0)</f>
        <v/>
      </c>
    </row>
    <row r="33">
      <c r="A33" s="16" t="inlineStr">
        <is>
          <t>Hugo Menezes</t>
        </is>
      </c>
      <c r="B33" s="17" t="n">
        <v>0</v>
      </c>
      <c r="C33" s="17" t="n">
        <v>-10000</v>
      </c>
      <c r="D33" s="17" t="n">
        <v>-2000</v>
      </c>
      <c r="E33" s="17" t="n">
        <v>0</v>
      </c>
      <c r="F33" s="17" t="n">
        <v>0</v>
      </c>
      <c r="G33" s="17" t="n">
        <v>0</v>
      </c>
      <c r="H33" s="17" t="n">
        <v>0</v>
      </c>
      <c r="I33" s="17" t="n"/>
      <c r="J33" s="17" t="n"/>
      <c r="K33" s="17" t="n"/>
      <c r="L33" s="17" t="n"/>
      <c r="M33" s="17" t="n"/>
      <c r="N33" s="18">
        <f>SUM(B33:M33)</f>
        <v/>
      </c>
      <c r="O33" s="18">
        <f>IFERROR(AVERAGE(B33:M33),0)</f>
        <v/>
      </c>
    </row>
    <row r="34">
      <c r="A34" s="16" t="inlineStr">
        <is>
          <t>Joao Erhardt</t>
        </is>
      </c>
      <c r="B34" s="17" t="n">
        <v>0</v>
      </c>
      <c r="C34" s="17" t="n">
        <v>0</v>
      </c>
      <c r="D34" s="17" t="n">
        <v>0</v>
      </c>
      <c r="E34" s="17" t="n">
        <v>0</v>
      </c>
      <c r="F34" s="17" t="n">
        <v>0</v>
      </c>
      <c r="G34" s="17" t="n">
        <v>0</v>
      </c>
      <c r="H34" s="17" t="n">
        <v>0</v>
      </c>
      <c r="I34" s="17" t="n"/>
      <c r="J34" s="17" t="n"/>
      <c r="K34" s="17" t="n"/>
      <c r="L34" s="17" t="n"/>
      <c r="M34" s="17" t="n"/>
      <c r="N34" s="18">
        <f>SUM(B34:M34)</f>
        <v/>
      </c>
      <c r="O34" s="18">
        <f>IFERROR(AVERAGE(B34:M34),0)</f>
        <v/>
      </c>
    </row>
    <row r="35">
      <c r="A35" s="19" t="inlineStr">
        <is>
          <t>RINEVA CONSULTORIA</t>
        </is>
      </c>
      <c r="B35" s="20" t="n">
        <v>-343.65</v>
      </c>
      <c r="C35" s="20" t="n">
        <v>0</v>
      </c>
      <c r="D35" s="20" t="n">
        <v>0</v>
      </c>
      <c r="E35" s="20" t="n">
        <v>0</v>
      </c>
      <c r="F35" s="20" t="n">
        <v>0</v>
      </c>
      <c r="G35" s="20" t="n">
        <v>0</v>
      </c>
      <c r="H35" s="20" t="n">
        <v>0</v>
      </c>
      <c r="I35" s="20" t="n"/>
      <c r="J35" s="20" t="n"/>
      <c r="K35" s="20" t="n"/>
      <c r="L35" s="20" t="n"/>
      <c r="M35" s="20" t="n"/>
      <c r="N35" s="21">
        <f>SUM(B35:M35)</f>
        <v/>
      </c>
      <c r="O35" s="21">
        <f>IFERROR(AVERAGE(B35:M35),0)</f>
        <v/>
      </c>
    </row>
    <row r="37">
      <c r="A37" s="6" t="inlineStr">
        <is>
          <t>TOTAL Commissions</t>
        </is>
      </c>
      <c r="B37" s="22">
        <f>SUM(B31:B35)</f>
        <v/>
      </c>
      <c r="C37" s="22">
        <f>SUM(C31:C35)</f>
        <v/>
      </c>
      <c r="D37" s="22">
        <f>SUM(D31:D35)</f>
        <v/>
      </c>
      <c r="E37" s="22">
        <f>SUM(E31:E35)</f>
        <v/>
      </c>
      <c r="F37" s="22">
        <f>SUM(F31:F35)</f>
        <v/>
      </c>
      <c r="G37" s="22">
        <f>SUM(G31:G35)</f>
        <v/>
      </c>
      <c r="H37" s="22">
        <f>SUM(H31:H35)</f>
        <v/>
      </c>
      <c r="I37" s="22">
        <f>SUM(I31:I35)</f>
        <v/>
      </c>
      <c r="J37" s="22">
        <f>SUM(J31:J35)</f>
        <v/>
      </c>
      <c r="K37" s="22">
        <f>SUM(K31:K35)</f>
        <v/>
      </c>
      <c r="L37" s="22">
        <f>SUM(L31:L35)</f>
        <v/>
      </c>
      <c r="M37" s="22">
        <f>SUM(M31:M35)</f>
        <v/>
      </c>
      <c r="N37" s="22">
        <f>SUM(N31:N35)</f>
        <v/>
      </c>
      <c r="O37" s="22">
        <f>SUM(O31:O35)</f>
        <v/>
      </c>
    </row>
    <row r="39">
      <c r="A39" s="6" t="inlineStr">
        <is>
          <t>Net Revenue</t>
        </is>
      </c>
      <c r="B39" s="22">
        <f>B27+B37</f>
        <v/>
      </c>
      <c r="C39" s="22">
        <f>C27+C37</f>
        <v/>
      </c>
      <c r="D39" s="22">
        <f>D27+D37</f>
        <v/>
      </c>
      <c r="E39" s="22">
        <f>E27+E37</f>
        <v/>
      </c>
      <c r="F39" s="22">
        <f>F27+F37</f>
        <v/>
      </c>
      <c r="G39" s="22">
        <f>G27+G37</f>
        <v/>
      </c>
      <c r="H39" s="22">
        <f>H27+H37</f>
        <v/>
      </c>
      <c r="I39" s="22">
        <f>I27+I37</f>
        <v/>
      </c>
      <c r="J39" s="22">
        <f>J27+J37</f>
        <v/>
      </c>
      <c r="K39" s="22">
        <f>K27+K37</f>
        <v/>
      </c>
      <c r="L39" s="22">
        <f>L27+L37</f>
        <v/>
      </c>
      <c r="M39" s="22">
        <f>M27+M37</f>
        <v/>
      </c>
      <c r="N39" s="22">
        <f>N27+N37</f>
        <v/>
      </c>
      <c r="O39" s="22">
        <f>O27+O37</f>
        <v/>
      </c>
    </row>
    <row r="41">
      <c r="A41" s="10" t="inlineStr">
        <is>
          <t>Operating Expenses</t>
        </is>
      </c>
      <c r="B41" s="11" t="n">
        <v>46053</v>
      </c>
      <c r="C41" s="11" t="n">
        <v>46081</v>
      </c>
      <c r="D41" s="11" t="n">
        <v>46112</v>
      </c>
      <c r="E41" s="11" t="n">
        <v>46142</v>
      </c>
      <c r="F41" s="11" t="n">
        <v>46173</v>
      </c>
      <c r="G41" s="11" t="n">
        <v>46203</v>
      </c>
      <c r="H41" s="11" t="n">
        <v>46234</v>
      </c>
      <c r="I41" s="11" t="n">
        <v>46265</v>
      </c>
      <c r="J41" s="11" t="n">
        <v>46295</v>
      </c>
      <c r="K41" s="11" t="n">
        <v>46326</v>
      </c>
      <c r="L41" s="11" t="n">
        <v>46356</v>
      </c>
      <c r="M41" s="11" t="n">
        <v>46387</v>
      </c>
      <c r="N41" s="12" t="inlineStr">
        <is>
          <t>Total</t>
        </is>
      </c>
      <c r="O41" s="12" t="inlineStr">
        <is>
          <t>Média</t>
        </is>
      </c>
    </row>
    <row r="43">
      <c r="A43" s="13" t="inlineStr">
        <is>
          <t>Office</t>
        </is>
      </c>
      <c r="B43" s="14" t="n">
        <v>-9305.790000000001</v>
      </c>
      <c r="C43" s="14" t="n">
        <v>-9713.24</v>
      </c>
      <c r="D43" s="14" t="n">
        <v>-10016.14</v>
      </c>
      <c r="E43" s="14" t="n">
        <v>-10077.76</v>
      </c>
      <c r="F43" s="14" t="n">
        <v>-10646.75</v>
      </c>
      <c r="G43" s="14" t="n">
        <v>-10345.79</v>
      </c>
      <c r="H43" s="14" t="n">
        <v>-10111.11</v>
      </c>
      <c r="I43" s="14" t="n"/>
      <c r="J43" s="14" t="n"/>
      <c r="K43" s="14" t="n"/>
      <c r="L43" s="14" t="n"/>
      <c r="M43" s="14" t="n"/>
      <c r="N43" s="15">
        <f>SUM(B43:M43)</f>
        <v/>
      </c>
      <c r="O43" s="15">
        <f>IFERROR(AVERAGE(B43:M43),0)</f>
        <v/>
      </c>
    </row>
    <row r="44">
      <c r="A44" s="16" t="inlineStr">
        <is>
          <t>Legal / IT Expenses /Account</t>
        </is>
      </c>
      <c r="B44" s="17" t="n">
        <v>-1518</v>
      </c>
      <c r="C44" s="17" t="n">
        <v>-3171.5</v>
      </c>
      <c r="D44" s="17" t="n">
        <v>-1621</v>
      </c>
      <c r="E44" s="17" t="n">
        <v>-1621</v>
      </c>
      <c r="F44" s="17" t="n">
        <v>-1621</v>
      </c>
      <c r="G44" s="17" t="n">
        <v>-1621</v>
      </c>
      <c r="H44" s="17" t="n">
        <v>-1621</v>
      </c>
      <c r="I44" s="17" t="n"/>
      <c r="J44" s="17" t="n"/>
      <c r="K44" s="17" t="n"/>
      <c r="L44" s="17" t="n"/>
      <c r="M44" s="17" t="n"/>
      <c r="N44" s="18">
        <f>SUM(B44:M44)</f>
        <v/>
      </c>
      <c r="O44" s="18">
        <f>IFERROR(AVERAGE(B44:M44),0)</f>
        <v/>
      </c>
    </row>
    <row r="45">
      <c r="A45" s="16" t="inlineStr">
        <is>
          <t>Financial Charges</t>
        </is>
      </c>
      <c r="B45" s="17" t="n">
        <v>-118.97</v>
      </c>
      <c r="C45" s="17" t="n">
        <v>-118.72</v>
      </c>
      <c r="D45" s="17" t="n">
        <v>-42.07</v>
      </c>
      <c r="E45" s="17" t="n">
        <v>-126.38</v>
      </c>
      <c r="F45" s="17" t="n">
        <v>-83.67</v>
      </c>
      <c r="G45" s="17" t="n">
        <v>-93.97</v>
      </c>
      <c r="H45" s="17" t="n">
        <v>-116.75</v>
      </c>
      <c r="I45" s="17" t="n"/>
      <c r="J45" s="17" t="n"/>
      <c r="K45" s="17" t="n"/>
      <c r="L45" s="17" t="n"/>
      <c r="M45" s="17" t="n"/>
      <c r="N45" s="18">
        <f>SUM(B45:M45)</f>
        <v/>
      </c>
      <c r="O45" s="18">
        <f>IFERROR(AVERAGE(B45:M45),0)</f>
        <v/>
      </c>
    </row>
    <row r="46">
      <c r="A46" s="19" t="inlineStr">
        <is>
          <t>Other Expenses</t>
        </is>
      </c>
      <c r="B46" s="20" t="n">
        <v>-25.65</v>
      </c>
      <c r="C46" s="20" t="n">
        <v>-25.65</v>
      </c>
      <c r="D46" s="20" t="n">
        <v>-25.65</v>
      </c>
      <c r="E46" s="20" t="n">
        <v>-25.65</v>
      </c>
      <c r="F46" s="20" t="n">
        <v>-25.65</v>
      </c>
      <c r="G46" s="20" t="n">
        <v>-283.7</v>
      </c>
      <c r="H46" s="20" t="n">
        <v>-25.65</v>
      </c>
      <c r="I46" s="20" t="n"/>
      <c r="J46" s="20" t="n"/>
      <c r="K46" s="20" t="n"/>
      <c r="L46" s="20" t="n"/>
      <c r="M46" s="20" t="n"/>
      <c r="N46" s="21">
        <f>SUM(B46:M46)</f>
        <v/>
      </c>
      <c r="O46" s="21">
        <f>IFERROR(AVERAGE(B46:M46),0)</f>
        <v/>
      </c>
    </row>
    <row r="48">
      <c r="A48" s="6" t="inlineStr">
        <is>
          <t>TOTAL Operating Expenses</t>
        </is>
      </c>
      <c r="B48" s="22">
        <f>SUM(B43:B46)</f>
        <v/>
      </c>
      <c r="C48" s="22">
        <f>SUM(C43:C46)</f>
        <v/>
      </c>
      <c r="D48" s="22">
        <f>SUM(D43:D46)</f>
        <v/>
      </c>
      <c r="E48" s="22">
        <f>SUM(E43:E46)</f>
        <v/>
      </c>
      <c r="F48" s="22">
        <f>SUM(F43:F46)</f>
        <v/>
      </c>
      <c r="G48" s="22">
        <f>SUM(G43:G46)</f>
        <v/>
      </c>
      <c r="H48" s="22">
        <f>SUM(H43:H46)</f>
        <v/>
      </c>
      <c r="I48" s="22">
        <f>SUM(I43:I46)</f>
        <v/>
      </c>
      <c r="J48" s="22">
        <f>SUM(J43:J46)</f>
        <v/>
      </c>
      <c r="K48" s="22">
        <f>SUM(K43:K46)</f>
        <v/>
      </c>
      <c r="L48" s="22">
        <f>SUM(L43:L46)</f>
        <v/>
      </c>
      <c r="M48" s="22">
        <f>SUM(M43:M46)</f>
        <v/>
      </c>
      <c r="N48" s="22">
        <f>SUM(N43:N46)</f>
        <v/>
      </c>
      <c r="O48" s="22">
        <f>SUM(O43:O46)</f>
        <v/>
      </c>
    </row>
    <row r="50">
      <c r="A50" s="23" t="inlineStr">
        <is>
          <t>TOTAL Expenses</t>
        </is>
      </c>
      <c r="B50" s="24">
        <f>B48+B37</f>
        <v/>
      </c>
      <c r="C50" s="24">
        <f>C48+C37</f>
        <v/>
      </c>
      <c r="D50" s="24">
        <f>D48+D37</f>
        <v/>
      </c>
      <c r="E50" s="24">
        <f>E48+E37</f>
        <v/>
      </c>
      <c r="F50" s="24">
        <f>F48+F37</f>
        <v/>
      </c>
      <c r="G50" s="24">
        <f>G48+G37</f>
        <v/>
      </c>
      <c r="H50" s="24">
        <f>H48+H37</f>
        <v/>
      </c>
      <c r="I50" s="24">
        <f>I48+I37</f>
        <v/>
      </c>
      <c r="J50" s="24">
        <f>J48+J37</f>
        <v/>
      </c>
      <c r="K50" s="24">
        <f>K48+K37</f>
        <v/>
      </c>
      <c r="L50" s="24">
        <f>L48+L37</f>
        <v/>
      </c>
      <c r="M50" s="24">
        <f>M48+M37</f>
        <v/>
      </c>
      <c r="N50" s="24">
        <f>N48+N37</f>
        <v/>
      </c>
      <c r="O50" s="24">
        <f>O48+O37</f>
        <v/>
      </c>
    </row>
    <row r="52">
      <c r="A52" s="23" t="inlineStr">
        <is>
          <t>Tax</t>
        </is>
      </c>
      <c r="B52" s="24" t="n">
        <v>-35288.02</v>
      </c>
      <c r="C52" s="24" t="n">
        <v>-6237.18</v>
      </c>
      <c r="D52" s="24" t="n">
        <v>-21443.4</v>
      </c>
      <c r="E52" s="24" t="n">
        <v>-26821.52</v>
      </c>
      <c r="F52" s="24" t="n">
        <v>-6191.54</v>
      </c>
      <c r="G52" s="24" t="n">
        <v>-7970.61</v>
      </c>
      <c r="H52" s="24" t="n">
        <v>-19667.51</v>
      </c>
      <c r="I52" s="24" t="n"/>
      <c r="J52" s="24" t="n"/>
      <c r="K52" s="24" t="n"/>
      <c r="L52" s="24" t="n"/>
      <c r="M52" s="24" t="n"/>
      <c r="N52" s="24">
        <f>SUM(B52:M52)</f>
        <v/>
      </c>
      <c r="O52" s="24">
        <f>IFERROR(AVERAGE(B52:M52),0)</f>
        <v/>
      </c>
    </row>
    <row r="54">
      <c r="A54" s="6" t="inlineStr">
        <is>
          <t>Net Income</t>
        </is>
      </c>
      <c r="B54" s="22">
        <f>B39+B48+B52</f>
        <v/>
      </c>
      <c r="C54" s="22">
        <f>C39+C48+C52</f>
        <v/>
      </c>
      <c r="D54" s="22">
        <f>D39+D48+D52</f>
        <v/>
      </c>
      <c r="E54" s="22">
        <f>E39+E48+E52</f>
        <v/>
      </c>
      <c r="F54" s="22">
        <f>F39+F48+F52</f>
        <v/>
      </c>
      <c r="G54" s="22">
        <f>G39+G48+G52</f>
        <v/>
      </c>
      <c r="H54" s="22">
        <f>H39+H48+H52</f>
        <v/>
      </c>
      <c r="I54" s="22">
        <f>I39+I48+I52</f>
        <v/>
      </c>
      <c r="J54" s="22">
        <f>J39+J48+J52</f>
        <v/>
      </c>
      <c r="K54" s="22">
        <f>K39+K48+K52</f>
        <v/>
      </c>
      <c r="L54" s="22">
        <f>L39+L48+L52</f>
        <v/>
      </c>
      <c r="M54" s="22">
        <f>M39+M48+M52</f>
        <v/>
      </c>
      <c r="N54" s="22">
        <f>N39+N48+N52</f>
        <v/>
      </c>
      <c r="O54" s="22">
        <f>O39+O48+O52</f>
        <v/>
      </c>
    </row>
    <row r="56">
      <c r="A56" s="23" t="inlineStr">
        <is>
          <t>Dividends / Capital</t>
        </is>
      </c>
      <c r="B56" s="24" t="n">
        <v>0</v>
      </c>
      <c r="C56" s="24" t="n">
        <v>-100000</v>
      </c>
      <c r="D56" s="24" t="n">
        <v>-100000</v>
      </c>
      <c r="E56" s="24" t="n">
        <v>-40000</v>
      </c>
      <c r="F56" s="24" t="n">
        <v>-75000</v>
      </c>
      <c r="G56" s="24" t="n">
        <v>-100000</v>
      </c>
      <c r="H56" s="24" t="n">
        <v>0</v>
      </c>
      <c r="I56" s="24" t="n"/>
      <c r="J56" s="24" t="n"/>
      <c r="K56" s="24" t="n"/>
      <c r="L56" s="24" t="n"/>
      <c r="M56" s="24" t="n"/>
      <c r="N56" s="24">
        <f>SUM(B56:M56)</f>
        <v/>
      </c>
      <c r="O56" s="24">
        <f>IFERROR(AVERAGE(B56:M56),0)</f>
        <v/>
      </c>
    </row>
    <row r="58">
      <c r="A58" s="25" t="inlineStr">
        <is>
          <t>Conciliação de saldo por conta (novo — não existia na planilha original)</t>
        </is>
      </c>
    </row>
    <row r="59">
      <c r="A59" s="26" t="inlineStr">
        <is>
          <t>Conta</t>
        </is>
      </c>
      <c r="B59" s="26" t="inlineStr">
        <is>
          <t>Saldo calculado</t>
        </is>
      </c>
      <c r="C59" s="26" t="inlineStr">
        <is>
          <t>Saldo informado pelo banco</t>
        </is>
      </c>
      <c r="D59" s="26" t="inlineStr">
        <is>
          <t>Confere?</t>
        </is>
      </c>
    </row>
    <row r="60">
      <c r="A60" s="27" t="inlineStr">
        <is>
          <t>Itau</t>
        </is>
      </c>
      <c r="B60" s="28" t="n">
        <v>10746.18</v>
      </c>
      <c r="C60" s="28" t="n">
        <v>10746.18</v>
      </c>
      <c r="D60" s="27" t="inlineStr">
        <is>
          <t>Sim</t>
        </is>
      </c>
    </row>
    <row r="61">
      <c r="A61" s="27" t="inlineStr">
        <is>
          <t>MasterDI</t>
        </is>
      </c>
      <c r="B61" s="28" t="n">
        <v>123387.51</v>
      </c>
      <c r="C61" s="28" t="n">
        <v>123387.51</v>
      </c>
      <c r="D61" s="27" t="inlineStr">
        <is>
          <t>Sim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2026-08-19T23:22:17Z</dcterms:created>
  <dcterms:modified xsi:type="dcterms:W3CDTF">2026-08-19T23:22:17Z</dcterms:modified>
</cp:coreProperties>
</file>