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orio Mens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[$-409]yyyy;@"/>
    <numFmt numFmtId="166" formatCode="&quot;R$ &quot;#,##0.00_);[Red]\(&quot;R$ &quot;#,##0.00\)"/>
    <numFmt numFmtId="167" formatCode="[$-409]mmmm;@"/>
  </numFmts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5"/>
    </font>
    <font>
      <name val="Arial"/>
      <b val="1"/>
      <color rgb="FF003366"/>
      <sz val="12"/>
    </font>
    <font>
      <name val="Arial"/>
      <b val="1"/>
      <color rgb="FF003366"/>
      <sz val="10"/>
    </font>
    <font>
      <name val="Arial"/>
      <b val="1"/>
      <sz val="10"/>
    </font>
    <font>
      <name val="Arial"/>
      <b val="1"/>
      <sz val="12"/>
    </font>
    <font>
      <name val="Arial"/>
      <b val="1"/>
      <i val="1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right"/>
    </xf>
    <xf numFmtId="0" fontId="2" fillId="2" borderId="0" pivotButton="0" quotePrefix="0" xfId="0"/>
    <xf numFmtId="165" fontId="3" fillId="2" borderId="0" applyAlignment="1" pivotButton="0" quotePrefix="0" xfId="0">
      <alignment horizontal="right"/>
    </xf>
    <xf numFmtId="0" fontId="4" fillId="3" borderId="0" pivotButton="0" quotePrefix="0" xfId="0"/>
    <xf numFmtId="166" fontId="5" fillId="3" borderId="0" applyAlignment="1" pivotButton="0" quotePrefix="0" xfId="0">
      <alignment horizontal="center"/>
    </xf>
    <xf numFmtId="0" fontId="6" fillId="4" borderId="1" pivotButton="0" quotePrefix="0" xfId="0"/>
    <xf numFmtId="166" fontId="6" fillId="4" borderId="1" pivotButton="0" quotePrefix="0" xfId="0"/>
    <xf numFmtId="0" fontId="6" fillId="3" borderId="1" applyAlignment="1" pivotButton="0" quotePrefix="0" xfId="0">
      <alignment horizontal="left"/>
    </xf>
    <xf numFmtId="166" fontId="6" fillId="0" borderId="1" pivotButton="0" quotePrefix="0" xfId="0"/>
    <xf numFmtId="0" fontId="7" fillId="3" borderId="0" pivotButton="0" quotePrefix="0" xfId="0"/>
    <xf numFmtId="167" fontId="6" fillId="4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4" borderId="2" pivotButton="0" quotePrefix="0" xfId="0"/>
    <xf numFmtId="4" fontId="6" fillId="3" borderId="2" pivotButton="0" quotePrefix="0" xfId="0"/>
    <xf numFmtId="4" fontId="6" fillId="4" borderId="2" pivotButton="0" quotePrefix="0" xfId="0"/>
    <xf numFmtId="0" fontId="6" fillId="4" borderId="3" pivotButton="0" quotePrefix="0" xfId="0"/>
    <xf numFmtId="4" fontId="6" fillId="3" borderId="3" pivotButton="0" quotePrefix="0" xfId="0"/>
    <xf numFmtId="4" fontId="6" fillId="4" borderId="3" pivotButton="0" quotePrefix="0" xfId="0"/>
    <xf numFmtId="0" fontId="6" fillId="4" borderId="4" pivotButton="0" quotePrefix="0" xfId="0"/>
    <xf numFmtId="4" fontId="6" fillId="3" borderId="4" pivotButton="0" quotePrefix="0" xfId="0"/>
    <xf numFmtId="4" fontId="6" fillId="4" borderId="4" pivotButton="0" quotePrefix="0" xfId="0"/>
    <xf numFmtId="4" fontId="6" fillId="4" borderId="1" pivotButton="0" quotePrefix="0" xfId="0"/>
    <xf numFmtId="0" fontId="6" fillId="2" borderId="1" pivotButton="0" quotePrefix="0" xfId="0"/>
    <xf numFmtId="4" fontId="6" fillId="2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5"/>
  <sheetViews>
    <sheetView workbookViewId="0">
      <pane xSplit="1" ySplit="20" topLeftCell="B2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Monthly Report</t>
        </is>
      </c>
    </row>
    <row r="2">
      <c r="A2" s="2" t="inlineStr">
        <is>
          <t>3J Gestora (in BRL)</t>
        </is>
      </c>
      <c r="N2" s="3" t="n">
        <v>46387</v>
      </c>
    </row>
    <row r="4">
      <c r="A4" s="4" t="inlineStr">
        <is>
          <t>Summary</t>
        </is>
      </c>
      <c r="B4" s="5" t="inlineStr">
        <is>
          <t>Year</t>
        </is>
      </c>
    </row>
    <row r="5">
      <c r="A5" s="6" t="inlineStr">
        <is>
          <t>Openning Balance</t>
        </is>
      </c>
      <c r="B5" s="7">
        <f>SUM(B6:B9)</f>
        <v/>
      </c>
    </row>
    <row r="6">
      <c r="A6" s="8" t="inlineStr">
        <is>
          <t>Itau</t>
        </is>
      </c>
      <c r="B6" s="9" t="n">
        <v>3577.09</v>
      </c>
    </row>
    <row r="7">
      <c r="A7" s="8" t="inlineStr">
        <is>
          <t>united</t>
        </is>
      </c>
      <c r="B7" s="9" t="n">
        <v>117.93</v>
      </c>
    </row>
    <row r="8">
      <c r="A8" s="8" t="inlineStr">
        <is>
          <t>Bradesco</t>
        </is>
      </c>
      <c r="B8" s="9" t="n">
        <v>0</v>
      </c>
    </row>
    <row r="9">
      <c r="A9" s="8" t="inlineStr">
        <is>
          <t>MasterDI</t>
        </is>
      </c>
      <c r="B9" s="9" t="n">
        <v>430935.85</v>
      </c>
    </row>
    <row r="10">
      <c r="A10" s="6" t="inlineStr">
        <is>
          <t>Income</t>
        </is>
      </c>
      <c r="B10" s="7">
        <f>N28</f>
        <v/>
      </c>
    </row>
    <row r="11">
      <c r="A11" s="8" t="inlineStr">
        <is>
          <t>Expenses</t>
        </is>
      </c>
      <c r="B11" s="9">
        <f>N47+N60+N64</f>
        <v/>
      </c>
    </row>
    <row r="12">
      <c r="A12" s="6" t="inlineStr">
        <is>
          <t>Net Income</t>
        </is>
      </c>
      <c r="B12" s="7">
        <f>ROUND(B10+B11,2)</f>
        <v/>
      </c>
    </row>
    <row r="13">
      <c r="A13" s="8" t="inlineStr">
        <is>
          <t>Dividends / Capital</t>
        </is>
      </c>
      <c r="B13" s="9">
        <f>N68</f>
        <v/>
      </c>
    </row>
    <row r="14">
      <c r="A14" s="6" t="inlineStr">
        <is>
          <t>Ending Balance</t>
        </is>
      </c>
      <c r="B14" s="7">
        <f>SUM(B15:B18)</f>
        <v/>
      </c>
    </row>
    <row r="15">
      <c r="A15" s="8" t="inlineStr">
        <is>
          <t>Itau</t>
        </is>
      </c>
      <c r="B15" s="9" t="n">
        <v>5113.49</v>
      </c>
    </row>
    <row r="16">
      <c r="A16" s="8" t="inlineStr">
        <is>
          <t>united</t>
        </is>
      </c>
      <c r="B16" s="9" t="n">
        <v>68719.78999999999</v>
      </c>
    </row>
    <row r="17">
      <c r="A17" s="8" t="inlineStr">
        <is>
          <t>Bradesco</t>
        </is>
      </c>
      <c r="B17" s="9" t="n">
        <v>0</v>
      </c>
    </row>
    <row r="18">
      <c r="A18" s="8" t="inlineStr">
        <is>
          <t>MasterDI</t>
        </is>
      </c>
      <c r="B18" s="9" t="n">
        <v>529902.65</v>
      </c>
    </row>
    <row r="20">
      <c r="A20" s="10" t="inlineStr">
        <is>
          <t>Income</t>
        </is>
      </c>
      <c r="B20" s="11" t="n">
        <v>46053</v>
      </c>
      <c r="C20" s="11" t="n">
        <v>46081</v>
      </c>
      <c r="D20" s="11" t="n">
        <v>46112</v>
      </c>
      <c r="E20" s="11" t="n">
        <v>46142</v>
      </c>
      <c r="F20" s="11" t="n">
        <v>46173</v>
      </c>
      <c r="G20" s="11" t="n">
        <v>46203</v>
      </c>
      <c r="H20" s="11" t="n">
        <v>46234</v>
      </c>
      <c r="I20" s="11" t="n">
        <v>46265</v>
      </c>
      <c r="J20" s="11" t="n">
        <v>46295</v>
      </c>
      <c r="K20" s="11" t="n">
        <v>46326</v>
      </c>
      <c r="L20" s="11" t="n">
        <v>46356</v>
      </c>
      <c r="M20" s="11" t="n">
        <v>46387</v>
      </c>
      <c r="N20" s="12" t="inlineStr">
        <is>
          <t>Total</t>
        </is>
      </c>
      <c r="O20" s="12" t="inlineStr">
        <is>
          <t>Média</t>
        </is>
      </c>
    </row>
    <row r="21"/>
    <row r="22">
      <c r="A22" s="13" t="inlineStr">
        <is>
          <t>Income from funds</t>
        </is>
      </c>
      <c r="B22" s="14" t="n">
        <v>984537.8</v>
      </c>
      <c r="C22" s="14" t="n">
        <v>468137.98</v>
      </c>
      <c r="D22" s="14" t="n">
        <v>400788.1</v>
      </c>
      <c r="E22" s="14" t="n">
        <v>532339.37</v>
      </c>
      <c r="F22" s="14" t="n">
        <v>464166.74</v>
      </c>
      <c r="G22" s="14" t="n">
        <v>479699.08</v>
      </c>
      <c r="H22" s="14" t="n">
        <v>650001.39</v>
      </c>
      <c r="I22" s="14" t="n"/>
      <c r="J22" s="14" t="n"/>
      <c r="K22" s="14" t="n"/>
      <c r="L22" s="14" t="n"/>
      <c r="M22" s="14" t="n"/>
      <c r="N22" s="15">
        <f>SUM(B22:M22)</f>
        <v/>
      </c>
      <c r="O22" s="15">
        <f>IFERROR(AVERAGE(B22:M22),0)</f>
        <v/>
      </c>
    </row>
    <row r="23">
      <c r="A23" s="16" t="inlineStr">
        <is>
          <t>Income - Off Shore</t>
        </is>
      </c>
      <c r="B23" s="17" t="n">
        <v>414094.41</v>
      </c>
      <c r="C23" s="17" t="n">
        <v>29310.48</v>
      </c>
      <c r="D23" s="17" t="n">
        <v>0</v>
      </c>
      <c r="E23" s="17" t="n">
        <v>383955</v>
      </c>
      <c r="F23" s="17" t="n">
        <v>28539.06</v>
      </c>
      <c r="G23" s="17" t="n">
        <v>0</v>
      </c>
      <c r="H23" s="17" t="n">
        <v>517981.31</v>
      </c>
      <c r="I23" s="17" t="n"/>
      <c r="J23" s="17" t="n"/>
      <c r="K23" s="17" t="n"/>
      <c r="L23" s="17" t="n"/>
      <c r="M23" s="17" t="n"/>
      <c r="N23" s="18">
        <f>SUM(B23:M23)</f>
        <v/>
      </c>
      <c r="O23" s="18">
        <f>IFERROR(AVERAGE(B23:M23),0)</f>
        <v/>
      </c>
    </row>
    <row r="24">
      <c r="A24" s="16" t="inlineStr">
        <is>
          <t>Other Income</t>
        </is>
      </c>
      <c r="B24" s="17" t="n">
        <v>117318.78</v>
      </c>
      <c r="C24" s="17" t="n">
        <v>59511.34</v>
      </c>
      <c r="D24" s="17" t="n">
        <v>107613.31</v>
      </c>
      <c r="E24" s="17" t="n">
        <v>71265.88</v>
      </c>
      <c r="F24" s="17" t="n">
        <v>97989.60000000001</v>
      </c>
      <c r="G24" s="17" t="n">
        <v>111868.07</v>
      </c>
      <c r="H24" s="17" t="n">
        <v>73388.44</v>
      </c>
      <c r="I24" s="17" t="n"/>
      <c r="J24" s="17" t="n"/>
      <c r="K24" s="17" t="n"/>
      <c r="L24" s="17" t="n"/>
      <c r="M24" s="17" t="n"/>
      <c r="N24" s="18">
        <f>SUM(B24:M24)</f>
        <v/>
      </c>
      <c r="O24" s="18">
        <f>IFERROR(AVERAGE(B24:M24),0)</f>
        <v/>
      </c>
    </row>
    <row r="25">
      <c r="A25" s="16" t="inlineStr">
        <is>
          <t>Share Premium</t>
        </is>
      </c>
      <c r="B25" s="17" t="n">
        <v>0</v>
      </c>
      <c r="C25" s="17" t="n">
        <v>0</v>
      </c>
      <c r="D25" s="17" t="n">
        <v>0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/>
      <c r="J25" s="17" t="n"/>
      <c r="K25" s="17" t="n"/>
      <c r="L25" s="17" t="n"/>
      <c r="M25" s="17" t="n"/>
      <c r="N25" s="18">
        <f>SUM(B25:M25)</f>
        <v/>
      </c>
      <c r="O25" s="18">
        <f>IFERROR(AVERAGE(B25:M25),0)</f>
        <v/>
      </c>
    </row>
    <row r="26">
      <c r="A26" s="19" t="inlineStr">
        <is>
          <t>Financial Income</t>
        </is>
      </c>
      <c r="B26" s="20" t="n">
        <v>25203.67</v>
      </c>
      <c r="C26" s="20" t="n">
        <v>19372.76</v>
      </c>
      <c r="D26" s="20" t="n">
        <v>12615.93</v>
      </c>
      <c r="E26" s="20" t="n">
        <v>0</v>
      </c>
      <c r="F26" s="20" t="n">
        <v>25912.95</v>
      </c>
      <c r="G26" s="20" t="n">
        <v>15080</v>
      </c>
      <c r="H26" s="20" t="n">
        <v>0.02</v>
      </c>
      <c r="I26" s="20" t="n"/>
      <c r="J26" s="20" t="n"/>
      <c r="K26" s="20" t="n"/>
      <c r="L26" s="20" t="n"/>
      <c r="M26" s="20" t="n"/>
      <c r="N26" s="21">
        <f>SUM(B26:M26)</f>
        <v/>
      </c>
      <c r="O26" s="21">
        <f>IFERROR(AVERAGE(B26:M26),0)</f>
        <v/>
      </c>
    </row>
    <row r="28">
      <c r="A28" s="6" t="inlineStr">
        <is>
          <t>TOTAL Income</t>
        </is>
      </c>
      <c r="B28" s="22">
        <f>SUM(B22:B26)</f>
        <v/>
      </c>
      <c r="C28" s="22">
        <f>SUM(C22:C26)</f>
        <v/>
      </c>
      <c r="D28" s="22">
        <f>SUM(D22:D26)</f>
        <v/>
      </c>
      <c r="E28" s="22">
        <f>SUM(E22:E26)</f>
        <v/>
      </c>
      <c r="F28" s="22">
        <f>SUM(F22:F26)</f>
        <v/>
      </c>
      <c r="G28" s="22">
        <f>SUM(G22:G26)</f>
        <v/>
      </c>
      <c r="H28" s="22">
        <f>SUM(H22:H26)</f>
        <v/>
      </c>
      <c r="I28" s="22">
        <f>SUM(I22:I26)</f>
        <v/>
      </c>
      <c r="J28" s="22">
        <f>SUM(J22:J26)</f>
        <v/>
      </c>
      <c r="K28" s="22">
        <f>SUM(K22:K26)</f>
        <v/>
      </c>
      <c r="L28" s="22">
        <f>SUM(L22:L26)</f>
        <v/>
      </c>
      <c r="M28" s="22">
        <f>SUM(M22:M26)</f>
        <v/>
      </c>
      <c r="N28" s="22">
        <f>SUM(N22:N26)</f>
        <v/>
      </c>
      <c r="O28" s="22">
        <f>SUM(O22:O26)</f>
        <v/>
      </c>
    </row>
    <row r="30">
      <c r="A30" s="10" t="inlineStr">
        <is>
          <t>Third party commissions</t>
        </is>
      </c>
      <c r="B30" s="11" t="n">
        <v>46053</v>
      </c>
      <c r="C30" s="11" t="n">
        <v>46081</v>
      </c>
      <c r="D30" s="11" t="n">
        <v>46112</v>
      </c>
      <c r="E30" s="11" t="n">
        <v>46142</v>
      </c>
      <c r="F30" s="11" t="n">
        <v>46173</v>
      </c>
      <c r="G30" s="11" t="n">
        <v>46203</v>
      </c>
      <c r="H30" s="11" t="n">
        <v>46234</v>
      </c>
      <c r="I30" s="11" t="n">
        <v>46265</v>
      </c>
      <c r="J30" s="11" t="n">
        <v>46295</v>
      </c>
      <c r="K30" s="11" t="n">
        <v>46326</v>
      </c>
      <c r="L30" s="11" t="n">
        <v>46356</v>
      </c>
      <c r="M30" s="11" t="n">
        <v>46387</v>
      </c>
      <c r="N30" s="12" t="inlineStr">
        <is>
          <t>Total</t>
        </is>
      </c>
      <c r="O30" s="12" t="inlineStr">
        <is>
          <t>Média</t>
        </is>
      </c>
    </row>
    <row r="32">
      <c r="A32" s="13" t="inlineStr">
        <is>
          <t>APLICA PARTICIPACOES</t>
        </is>
      </c>
      <c r="B32" s="14" t="n">
        <v>-41685.68</v>
      </c>
      <c r="C32" s="14" t="n">
        <v>-40052.22</v>
      </c>
      <c r="D32" s="14" t="n">
        <v>-26235.86</v>
      </c>
      <c r="E32" s="14" t="n">
        <v>-30281.5</v>
      </c>
      <c r="F32" s="14" t="n">
        <v>-25985.04</v>
      </c>
      <c r="G32" s="14" t="n">
        <v>-26059.83</v>
      </c>
      <c r="H32" s="14" t="n">
        <v>-23921.15</v>
      </c>
      <c r="I32" s="14" t="n"/>
      <c r="J32" s="14" t="n"/>
      <c r="K32" s="14" t="n"/>
      <c r="L32" s="14" t="n"/>
      <c r="M32" s="14" t="n"/>
      <c r="N32" s="15">
        <f>SUM(B32:M32)</f>
        <v/>
      </c>
      <c r="O32" s="15">
        <f>IFERROR(AVERAGE(B32:M32),0)</f>
        <v/>
      </c>
    </row>
    <row r="33">
      <c r="A33" s="16" t="inlineStr">
        <is>
          <t>BANCO PEROLA</t>
        </is>
      </c>
      <c r="B33" s="17" t="n">
        <v>-4010.94</v>
      </c>
      <c r="C33" s="17" t="n">
        <v>-4010.94</v>
      </c>
      <c r="D33" s="17" t="n">
        <v>-4010.94</v>
      </c>
      <c r="E33" s="17" t="n">
        <v>-4010.94</v>
      </c>
      <c r="F33" s="17" t="n">
        <v>-4010.94</v>
      </c>
      <c r="G33" s="17" t="n">
        <v>-4010.94</v>
      </c>
      <c r="H33" s="17" t="n">
        <v>-4010.94</v>
      </c>
      <c r="I33" s="17" t="n"/>
      <c r="J33" s="17" t="n"/>
      <c r="K33" s="17" t="n"/>
      <c r="L33" s="17" t="n"/>
      <c r="M33" s="17" t="n"/>
      <c r="N33" s="18">
        <f>SUM(B33:M33)</f>
        <v/>
      </c>
      <c r="O33" s="18">
        <f>IFERROR(AVERAGE(B33:M33),0)</f>
        <v/>
      </c>
    </row>
    <row r="34">
      <c r="A34" s="16" t="inlineStr">
        <is>
          <t>CALIPE TREINAMENTO</t>
        </is>
      </c>
      <c r="B34" s="17" t="n">
        <v>-19606.82</v>
      </c>
      <c r="C34" s="17" t="n">
        <v>-1470.97</v>
      </c>
      <c r="D34" s="17" t="n">
        <v>-5574.14</v>
      </c>
      <c r="E34" s="17" t="n">
        <v>-37412.55</v>
      </c>
      <c r="F34" s="17" t="n">
        <v>-7677.08</v>
      </c>
      <c r="G34" s="17" t="n">
        <v>-7806.31</v>
      </c>
      <c r="H34" s="17" t="n">
        <v>-53121.16</v>
      </c>
      <c r="I34" s="17" t="n"/>
      <c r="J34" s="17" t="n"/>
      <c r="K34" s="17" t="n"/>
      <c r="L34" s="17" t="n"/>
      <c r="M34" s="17" t="n"/>
      <c r="N34" s="18">
        <f>SUM(B34:M34)</f>
        <v/>
      </c>
      <c r="O34" s="18">
        <f>IFERROR(AVERAGE(B34:M34),0)</f>
        <v/>
      </c>
    </row>
    <row r="35">
      <c r="A35" s="16" t="inlineStr">
        <is>
          <t>CHOHFINVEST EMPREENDIMENTOS</t>
        </is>
      </c>
      <c r="B35" s="17" t="n">
        <v>-116871.37</v>
      </c>
      <c r="C35" s="17" t="n">
        <v>-40230.4</v>
      </c>
      <c r="D35" s="17" t="n">
        <v>-36156.8</v>
      </c>
      <c r="E35" s="17" t="n">
        <v>-43142.48</v>
      </c>
      <c r="F35" s="17" t="n">
        <v>-38591.67</v>
      </c>
      <c r="G35" s="17" t="n">
        <v>-39594.7</v>
      </c>
      <c r="H35" s="17" t="n">
        <v>-42785.08</v>
      </c>
      <c r="I35" s="17" t="n"/>
      <c r="J35" s="17" t="n"/>
      <c r="K35" s="17" t="n"/>
      <c r="L35" s="17" t="n"/>
      <c r="M35" s="17" t="n"/>
      <c r="N35" s="18">
        <f>SUM(B35:M35)</f>
        <v/>
      </c>
      <c r="O35" s="18">
        <f>IFERROR(AVERAGE(B35:M35),0)</f>
        <v/>
      </c>
    </row>
    <row r="36">
      <c r="A36" s="16" t="inlineStr">
        <is>
          <t>FABIAN RUPP</t>
        </is>
      </c>
      <c r="B36" s="17" t="n">
        <v>-99998</v>
      </c>
      <c r="C36" s="17" t="n">
        <v>-93890.92999999999</v>
      </c>
      <c r="D36" s="17" t="n">
        <v>-94000</v>
      </c>
      <c r="E36" s="17" t="n">
        <v>-98000</v>
      </c>
      <c r="F36" s="17" t="n">
        <v>-96512.67</v>
      </c>
      <c r="G36" s="17" t="n">
        <v>-98000</v>
      </c>
      <c r="H36" s="17" t="n">
        <v>-98000</v>
      </c>
      <c r="I36" s="17" t="n"/>
      <c r="J36" s="17" t="n"/>
      <c r="K36" s="17" t="n"/>
      <c r="L36" s="17" t="n"/>
      <c r="M36" s="17" t="n"/>
      <c r="N36" s="18">
        <f>SUM(B36:M36)</f>
        <v/>
      </c>
      <c r="O36" s="18">
        <f>IFERROR(AVERAGE(B36:M36),0)</f>
        <v/>
      </c>
    </row>
    <row r="37">
      <c r="A37" s="16" t="inlineStr">
        <is>
          <t>FJORD WEALTH</t>
        </is>
      </c>
      <c r="B37" s="17" t="n">
        <v>-155171.12</v>
      </c>
      <c r="C37" s="17" t="n">
        <v>-84124.71000000001</v>
      </c>
      <c r="D37" s="17" t="n">
        <v>-87655.45</v>
      </c>
      <c r="E37" s="17" t="n">
        <v>-101289.14</v>
      </c>
      <c r="F37" s="17" t="n">
        <v>-105942.95</v>
      </c>
      <c r="G37" s="17" t="n">
        <v>-103361.05</v>
      </c>
      <c r="H37" s="17" t="n">
        <v>-201349.79</v>
      </c>
      <c r="I37" s="17" t="n"/>
      <c r="J37" s="17" t="n"/>
      <c r="K37" s="17" t="n"/>
      <c r="L37" s="17" t="n"/>
      <c r="M37" s="17" t="n"/>
      <c r="N37" s="18">
        <f>SUM(B37:M37)</f>
        <v/>
      </c>
      <c r="O37" s="18">
        <f>IFERROR(AVERAGE(B37:M37),0)</f>
        <v/>
      </c>
    </row>
    <row r="38">
      <c r="A38" s="16" t="inlineStr">
        <is>
          <t>FRANCISCO FORBES</t>
        </is>
      </c>
      <c r="B38" s="17" t="n">
        <v>0</v>
      </c>
      <c r="C38" s="17" t="n">
        <v>0</v>
      </c>
      <c r="D38" s="17" t="n">
        <v>0</v>
      </c>
      <c r="E38" s="17" t="n">
        <v>-7672</v>
      </c>
      <c r="F38" s="17" t="n">
        <v>0</v>
      </c>
      <c r="G38" s="17" t="n">
        <v>-3175.71</v>
      </c>
      <c r="H38" s="17" t="n">
        <v>0</v>
      </c>
      <c r="I38" s="17" t="n"/>
      <c r="J38" s="17" t="n"/>
      <c r="K38" s="17" t="n"/>
      <c r="L38" s="17" t="n"/>
      <c r="M38" s="17" t="n"/>
      <c r="N38" s="18">
        <f>SUM(B38:M38)</f>
        <v/>
      </c>
      <c r="O38" s="18">
        <f>IFERROR(AVERAGE(B38:M38),0)</f>
        <v/>
      </c>
    </row>
    <row r="39">
      <c r="A39" s="16" t="inlineStr">
        <is>
          <t>Hugo Menezes</t>
        </is>
      </c>
      <c r="B39" s="17" t="n">
        <v>0</v>
      </c>
      <c r="C39" s="17" t="n">
        <v>-10000</v>
      </c>
      <c r="D39" s="17" t="n">
        <v>0</v>
      </c>
      <c r="E39" s="17" t="n">
        <v>0</v>
      </c>
      <c r="F39" s="17" t="n">
        <v>0</v>
      </c>
      <c r="G39" s="17" t="n">
        <v>0</v>
      </c>
      <c r="H39" s="17" t="n">
        <v>0</v>
      </c>
      <c r="I39" s="17" t="n"/>
      <c r="J39" s="17" t="n"/>
      <c r="K39" s="17" t="n"/>
      <c r="L39" s="17" t="n"/>
      <c r="M39" s="17" t="n"/>
      <c r="N39" s="18">
        <f>SUM(B39:M39)</f>
        <v/>
      </c>
      <c r="O39" s="18">
        <f>IFERROR(AVERAGE(B39:M39),0)</f>
        <v/>
      </c>
    </row>
    <row r="40">
      <c r="A40" s="16" t="inlineStr">
        <is>
          <t>Joao Erhardt</t>
        </is>
      </c>
      <c r="B40" s="17" t="n">
        <v>0</v>
      </c>
      <c r="C40" s="17" t="n">
        <v>0</v>
      </c>
      <c r="D40" s="17" t="n">
        <v>0</v>
      </c>
      <c r="E40" s="17" t="n">
        <v>0</v>
      </c>
      <c r="F40" s="17" t="n">
        <v>-8184.63</v>
      </c>
      <c r="G40" s="17" t="n">
        <v>0</v>
      </c>
      <c r="H40" s="17" t="n">
        <v>0</v>
      </c>
      <c r="I40" s="17" t="n"/>
      <c r="J40" s="17" t="n"/>
      <c r="K40" s="17" t="n"/>
      <c r="L40" s="17" t="n"/>
      <c r="M40" s="17" t="n"/>
      <c r="N40" s="18">
        <f>SUM(B40:M40)</f>
        <v/>
      </c>
      <c r="O40" s="18">
        <f>IFERROR(AVERAGE(B40:M40),0)</f>
        <v/>
      </c>
    </row>
    <row r="41">
      <c r="A41" s="16" t="inlineStr">
        <is>
          <t>Luciano Wajchenberg</t>
        </is>
      </c>
      <c r="B41" s="17" t="n">
        <v>-2400.7</v>
      </c>
      <c r="C41" s="17" t="n">
        <v>0</v>
      </c>
      <c r="D41" s="17" t="n">
        <v>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/>
      <c r="J41" s="17" t="n"/>
      <c r="K41" s="17" t="n"/>
      <c r="L41" s="17" t="n"/>
      <c r="M41" s="17" t="n"/>
      <c r="N41" s="18">
        <f>SUM(B41:M41)</f>
        <v/>
      </c>
      <c r="O41" s="18">
        <f>IFERROR(AVERAGE(B41:M41),0)</f>
        <v/>
      </c>
    </row>
    <row r="42">
      <c r="A42" s="16" t="inlineStr">
        <is>
          <t>nano</t>
        </is>
      </c>
      <c r="B42" s="17" t="n">
        <v>0</v>
      </c>
      <c r="C42" s="17" t="n">
        <v>-9279.58</v>
      </c>
      <c r="D42" s="17" t="n">
        <v>-20592.35</v>
      </c>
      <c r="E42" s="17" t="n">
        <v>0</v>
      </c>
      <c r="F42" s="17" t="n">
        <v>-10515.11</v>
      </c>
      <c r="G42" s="17" t="n">
        <v>-15095.5</v>
      </c>
      <c r="H42" s="17" t="n">
        <v>0</v>
      </c>
      <c r="I42" s="17" t="n"/>
      <c r="J42" s="17" t="n"/>
      <c r="K42" s="17" t="n"/>
      <c r="L42" s="17" t="n"/>
      <c r="M42" s="17" t="n"/>
      <c r="N42" s="18">
        <f>SUM(B42:M42)</f>
        <v/>
      </c>
      <c r="O42" s="18">
        <f>IFERROR(AVERAGE(B42:M42),0)</f>
        <v/>
      </c>
    </row>
    <row r="43">
      <c r="A43" s="16" t="inlineStr">
        <is>
          <t>Ocean Deals / Ze Maria</t>
        </is>
      </c>
      <c r="B43" s="17" t="n">
        <v>0</v>
      </c>
      <c r="C43" s="17" t="n">
        <v>0</v>
      </c>
      <c r="D43" s="17" t="n">
        <v>0</v>
      </c>
      <c r="E43" s="17" t="n">
        <v>-36136.1</v>
      </c>
      <c r="F43" s="17" t="n">
        <v>0</v>
      </c>
      <c r="G43" s="17" t="n">
        <v>0</v>
      </c>
      <c r="H43" s="17" t="n">
        <v>0</v>
      </c>
      <c r="I43" s="17" t="n"/>
      <c r="J43" s="17" t="n"/>
      <c r="K43" s="17" t="n"/>
      <c r="L43" s="17" t="n"/>
      <c r="M43" s="17" t="n"/>
      <c r="N43" s="18">
        <f>SUM(B43:M43)</f>
        <v/>
      </c>
      <c r="O43" s="18">
        <f>IFERROR(AVERAGE(B43:M43),0)</f>
        <v/>
      </c>
    </row>
    <row r="44">
      <c r="A44" s="16" t="inlineStr">
        <is>
          <t>ONE FINANCIAL</t>
        </is>
      </c>
      <c r="B44" s="17" t="n">
        <v>0</v>
      </c>
      <c r="C44" s="17" t="n">
        <v>0</v>
      </c>
      <c r="D44" s="17" t="n">
        <v>0</v>
      </c>
      <c r="E44" s="17" t="n">
        <v>-30372.37</v>
      </c>
      <c r="F44" s="17" t="n">
        <v>-29966.36</v>
      </c>
      <c r="G44" s="17" t="n">
        <v>-30231.85</v>
      </c>
      <c r="H44" s="17" t="n">
        <v>-33897.9</v>
      </c>
      <c r="I44" s="17" t="n"/>
      <c r="J44" s="17" t="n"/>
      <c r="K44" s="17" t="n"/>
      <c r="L44" s="17" t="n"/>
      <c r="M44" s="17" t="n"/>
      <c r="N44" s="18">
        <f>SUM(B44:M44)</f>
        <v/>
      </c>
      <c r="O44" s="18">
        <f>IFERROR(AVERAGE(B44:M44),0)</f>
        <v/>
      </c>
    </row>
    <row r="45">
      <c r="A45" s="19" t="inlineStr">
        <is>
          <t>TIAGO D OREY</t>
        </is>
      </c>
      <c r="B45" s="20" t="n">
        <v>0</v>
      </c>
      <c r="C45" s="20" t="n">
        <v>0</v>
      </c>
      <c r="D45" s="20" t="n">
        <v>0</v>
      </c>
      <c r="E45" s="20" t="n">
        <v>-6654.34</v>
      </c>
      <c r="F45" s="20" t="n">
        <v>0</v>
      </c>
      <c r="G45" s="20" t="n">
        <v>0</v>
      </c>
      <c r="H45" s="20" t="n">
        <v>0</v>
      </c>
      <c r="I45" s="20" t="n"/>
      <c r="J45" s="20" t="n"/>
      <c r="K45" s="20" t="n"/>
      <c r="L45" s="20" t="n"/>
      <c r="M45" s="20" t="n"/>
      <c r="N45" s="21">
        <f>SUM(B45:M45)</f>
        <v/>
      </c>
      <c r="O45" s="21">
        <f>IFERROR(AVERAGE(B45:M45),0)</f>
        <v/>
      </c>
    </row>
    <row r="47">
      <c r="A47" s="6" t="inlineStr">
        <is>
          <t>TOTAL Commissions</t>
        </is>
      </c>
      <c r="B47" s="22">
        <f>SUM(B32:B45)</f>
        <v/>
      </c>
      <c r="C47" s="22">
        <f>SUM(C32:C45)</f>
        <v/>
      </c>
      <c r="D47" s="22">
        <f>SUM(D32:D45)</f>
        <v/>
      </c>
      <c r="E47" s="22">
        <f>SUM(E32:E45)</f>
        <v/>
      </c>
      <c r="F47" s="22">
        <f>SUM(F32:F45)</f>
        <v/>
      </c>
      <c r="G47" s="22">
        <f>SUM(G32:G45)</f>
        <v/>
      </c>
      <c r="H47" s="22">
        <f>SUM(H32:H45)</f>
        <v/>
      </c>
      <c r="I47" s="22">
        <f>SUM(I32:I45)</f>
        <v/>
      </c>
      <c r="J47" s="22">
        <f>SUM(J32:J45)</f>
        <v/>
      </c>
      <c r="K47" s="22">
        <f>SUM(K32:K45)</f>
        <v/>
      </c>
      <c r="L47" s="22">
        <f>SUM(L32:L45)</f>
        <v/>
      </c>
      <c r="M47" s="22">
        <f>SUM(M32:M45)</f>
        <v/>
      </c>
      <c r="N47" s="22">
        <f>SUM(N32:N45)</f>
        <v/>
      </c>
      <c r="O47" s="22">
        <f>SUM(O32:O45)</f>
        <v/>
      </c>
    </row>
    <row r="49">
      <c r="A49" s="6" t="inlineStr">
        <is>
          <t>Net Revenue</t>
        </is>
      </c>
      <c r="B49" s="22">
        <f>B28+B47</f>
        <v/>
      </c>
      <c r="C49" s="22">
        <f>C28+C47</f>
        <v/>
      </c>
      <c r="D49" s="22">
        <f>D28+D47</f>
        <v/>
      </c>
      <c r="E49" s="22">
        <f>E28+E47</f>
        <v/>
      </c>
      <c r="F49" s="22">
        <f>F28+F47</f>
        <v/>
      </c>
      <c r="G49" s="22">
        <f>G28+G47</f>
        <v/>
      </c>
      <c r="H49" s="22">
        <f>H28+H47</f>
        <v/>
      </c>
      <c r="I49" s="22">
        <f>I28+I47</f>
        <v/>
      </c>
      <c r="J49" s="22">
        <f>J28+J47</f>
        <v/>
      </c>
      <c r="K49" s="22">
        <f>K28+K47</f>
        <v/>
      </c>
      <c r="L49" s="22">
        <f>L28+L47</f>
        <v/>
      </c>
      <c r="M49" s="22">
        <f>M28+M47</f>
        <v/>
      </c>
      <c r="N49" s="22">
        <f>N28+N47</f>
        <v/>
      </c>
      <c r="O49" s="22">
        <f>O28+O47</f>
        <v/>
      </c>
    </row>
    <row r="51">
      <c r="A51" s="10" t="inlineStr">
        <is>
          <t>Operating Expenses</t>
        </is>
      </c>
      <c r="B51" s="11" t="n">
        <v>46053</v>
      </c>
      <c r="C51" s="11" t="n">
        <v>46081</v>
      </c>
      <c r="D51" s="11" t="n">
        <v>46112</v>
      </c>
      <c r="E51" s="11" t="n">
        <v>46142</v>
      </c>
      <c r="F51" s="11" t="n">
        <v>46173</v>
      </c>
      <c r="G51" s="11" t="n">
        <v>46203</v>
      </c>
      <c r="H51" s="11" t="n">
        <v>46234</v>
      </c>
      <c r="I51" s="11" t="n">
        <v>46265</v>
      </c>
      <c r="J51" s="11" t="n">
        <v>46295</v>
      </c>
      <c r="K51" s="11" t="n">
        <v>46326</v>
      </c>
      <c r="L51" s="11" t="n">
        <v>46356</v>
      </c>
      <c r="M51" s="11" t="n">
        <v>46387</v>
      </c>
      <c r="N51" s="12" t="inlineStr">
        <is>
          <t>Total</t>
        </is>
      </c>
      <c r="O51" s="12" t="inlineStr">
        <is>
          <t>Média</t>
        </is>
      </c>
    </row>
    <row r="53">
      <c r="A53" s="13" t="inlineStr">
        <is>
          <t>Consulting Fee (Intercompany)</t>
        </is>
      </c>
      <c r="B53" s="14" t="n">
        <v>-213234.84</v>
      </c>
      <c r="C53" s="14" t="n">
        <v>-157212.59</v>
      </c>
      <c r="D53" s="14" t="n">
        <v>-120277.98</v>
      </c>
      <c r="E53" s="14" t="n">
        <v>-31200</v>
      </c>
      <c r="F53" s="14" t="n">
        <v>-159640</v>
      </c>
      <c r="G53" s="14" t="n">
        <v>-174116.28</v>
      </c>
      <c r="H53" s="14" t="n">
        <v>-124800</v>
      </c>
      <c r="I53" s="14" t="n"/>
      <c r="J53" s="14" t="n"/>
      <c r="K53" s="14" t="n"/>
      <c r="L53" s="14" t="n"/>
      <c r="M53" s="14" t="n"/>
      <c r="N53" s="15">
        <f>SUM(B53:M53)</f>
        <v/>
      </c>
      <c r="O53" s="15">
        <f>IFERROR(AVERAGE(B53:M53),0)</f>
        <v/>
      </c>
    </row>
    <row r="54">
      <c r="A54" s="16" t="inlineStr">
        <is>
          <t>Office</t>
        </is>
      </c>
      <c r="B54" s="17" t="n">
        <v>-15839.87</v>
      </c>
      <c r="C54" s="17" t="n">
        <v>-15514.07</v>
      </c>
      <c r="D54" s="17" t="n">
        <v>-18745.93</v>
      </c>
      <c r="E54" s="17" t="n">
        <v>-15744.01</v>
      </c>
      <c r="F54" s="17" t="n">
        <v>-15717.89</v>
      </c>
      <c r="G54" s="17" t="n">
        <v>-17793.08</v>
      </c>
      <c r="H54" s="17" t="n">
        <v>-18039.52</v>
      </c>
      <c r="I54" s="17" t="n"/>
      <c r="J54" s="17" t="n"/>
      <c r="K54" s="17" t="n"/>
      <c r="L54" s="17" t="n"/>
      <c r="M54" s="17" t="n"/>
      <c r="N54" s="18">
        <f>SUM(B54:M54)</f>
        <v/>
      </c>
      <c r="O54" s="18">
        <f>IFERROR(AVERAGE(B54:M54),0)</f>
        <v/>
      </c>
    </row>
    <row r="55">
      <c r="A55" s="16" t="inlineStr">
        <is>
          <t>Financial Charges</t>
        </is>
      </c>
      <c r="B55" s="17" t="n">
        <v>-10176.48</v>
      </c>
      <c r="C55" s="17" t="n">
        <v>-173.36</v>
      </c>
      <c r="D55" s="17" t="n">
        <v>-203.83</v>
      </c>
      <c r="E55" s="17" t="n">
        <v>-220.88</v>
      </c>
      <c r="F55" s="17" t="n">
        <v>-190.18</v>
      </c>
      <c r="G55" s="17" t="n">
        <v>0</v>
      </c>
      <c r="H55" s="17" t="n">
        <v>-1334.31</v>
      </c>
      <c r="I55" s="17" t="n"/>
      <c r="J55" s="17" t="n"/>
      <c r="K55" s="17" t="n"/>
      <c r="L55" s="17" t="n"/>
      <c r="M55" s="17" t="n"/>
      <c r="N55" s="18">
        <f>SUM(B55:M55)</f>
        <v/>
      </c>
      <c r="O55" s="18">
        <f>IFERROR(AVERAGE(B55:M55),0)</f>
        <v/>
      </c>
    </row>
    <row r="56">
      <c r="A56" s="16" t="inlineStr">
        <is>
          <t>Legal / Marketing / TI</t>
        </is>
      </c>
      <c r="B56" s="17" t="n">
        <v>-3134.76</v>
      </c>
      <c r="C56" s="17" t="n">
        <v>-16772.02</v>
      </c>
      <c r="D56" s="17" t="n">
        <v>-2710.95</v>
      </c>
      <c r="E56" s="17" t="n">
        <v>-18540.59</v>
      </c>
      <c r="F56" s="17" t="n">
        <v>-42234.64</v>
      </c>
      <c r="G56" s="17" t="n">
        <v>-2253.95</v>
      </c>
      <c r="H56" s="17" t="n">
        <v>-6853.38</v>
      </c>
      <c r="I56" s="17" t="n"/>
      <c r="J56" s="17" t="n"/>
      <c r="K56" s="17" t="n"/>
      <c r="L56" s="17" t="n"/>
      <c r="M56" s="17" t="n"/>
      <c r="N56" s="18">
        <f>SUM(B56:M56)</f>
        <v/>
      </c>
      <c r="O56" s="18">
        <f>IFERROR(AVERAGE(B56:M56),0)</f>
        <v/>
      </c>
    </row>
    <row r="57">
      <c r="A57" s="16" t="inlineStr">
        <is>
          <t>Other Expenses</t>
        </is>
      </c>
      <c r="B57" s="17" t="n">
        <v>-1219.27</v>
      </c>
      <c r="C57" s="17" t="n">
        <v>-15137.04</v>
      </c>
      <c r="D57" s="17" t="n">
        <v>-3692.45</v>
      </c>
      <c r="E57" s="17" t="n">
        <v>-4060.54</v>
      </c>
      <c r="F57" s="17" t="n">
        <v>0</v>
      </c>
      <c r="G57" s="17" t="n">
        <v>-984.53</v>
      </c>
      <c r="H57" s="17" t="n">
        <v>-421.99</v>
      </c>
      <c r="I57" s="17" t="n"/>
      <c r="J57" s="17" t="n"/>
      <c r="K57" s="17" t="n"/>
      <c r="L57" s="17" t="n"/>
      <c r="M57" s="17" t="n"/>
      <c r="N57" s="18">
        <f>SUM(B57:M57)</f>
        <v/>
      </c>
      <c r="O57" s="18">
        <f>IFERROR(AVERAGE(B57:M57),0)</f>
        <v/>
      </c>
    </row>
    <row r="58">
      <c r="A58" s="19" t="inlineStr">
        <is>
          <t>Accountant</t>
        </is>
      </c>
      <c r="B58" s="20" t="n">
        <v>-2250</v>
      </c>
      <c r="C58" s="20" t="n">
        <v>-1000</v>
      </c>
      <c r="D58" s="20" t="n">
        <v>-5000</v>
      </c>
      <c r="E58" s="20" t="n">
        <v>-2500</v>
      </c>
      <c r="F58" s="20" t="n">
        <v>-3000</v>
      </c>
      <c r="G58" s="20" t="n">
        <v>-5000</v>
      </c>
      <c r="H58" s="20" t="n">
        <v>-2500</v>
      </c>
      <c r="I58" s="20" t="n"/>
      <c r="J58" s="20" t="n"/>
      <c r="K58" s="20" t="n"/>
      <c r="L58" s="20" t="n"/>
      <c r="M58" s="20" t="n"/>
      <c r="N58" s="21">
        <f>SUM(B58:M58)</f>
        <v/>
      </c>
      <c r="O58" s="21">
        <f>IFERROR(AVERAGE(B58:M58),0)</f>
        <v/>
      </c>
    </row>
    <row r="60">
      <c r="A60" s="6" t="inlineStr">
        <is>
          <t>TOTAL Operating Expenses</t>
        </is>
      </c>
      <c r="B60" s="22">
        <f>SUM(B53:B58)</f>
        <v/>
      </c>
      <c r="C60" s="22">
        <f>SUM(C53:C58)</f>
        <v/>
      </c>
      <c r="D60" s="22">
        <f>SUM(D53:D58)</f>
        <v/>
      </c>
      <c r="E60" s="22">
        <f>SUM(E53:E58)</f>
        <v/>
      </c>
      <c r="F60" s="22">
        <f>SUM(F53:F58)</f>
        <v/>
      </c>
      <c r="G60" s="22">
        <f>SUM(G53:G58)</f>
        <v/>
      </c>
      <c r="H60" s="22">
        <f>SUM(H53:H58)</f>
        <v/>
      </c>
      <c r="I60" s="22">
        <f>SUM(I53:I58)</f>
        <v/>
      </c>
      <c r="J60" s="22">
        <f>SUM(J53:J58)</f>
        <v/>
      </c>
      <c r="K60" s="22">
        <f>SUM(K53:K58)</f>
        <v/>
      </c>
      <c r="L60" s="22">
        <f>SUM(L53:L58)</f>
        <v/>
      </c>
      <c r="M60" s="22">
        <f>SUM(M53:M58)</f>
        <v/>
      </c>
      <c r="N60" s="22">
        <f>SUM(N53:N58)</f>
        <v/>
      </c>
      <c r="O60" s="22">
        <f>SUM(O53:O58)</f>
        <v/>
      </c>
    </row>
    <row r="62">
      <c r="A62" s="23" t="inlineStr">
        <is>
          <t>TOTAL Expenses</t>
        </is>
      </c>
      <c r="B62" s="24">
        <f>B60+B47</f>
        <v/>
      </c>
      <c r="C62" s="24">
        <f>C60+C47</f>
        <v/>
      </c>
      <c r="D62" s="24">
        <f>D60+D47</f>
        <v/>
      </c>
      <c r="E62" s="24">
        <f>E60+E47</f>
        <v/>
      </c>
      <c r="F62" s="24">
        <f>F60+F47</f>
        <v/>
      </c>
      <c r="G62" s="24">
        <f>G60+G47</f>
        <v/>
      </c>
      <c r="H62" s="24">
        <f>H60+H47</f>
        <v/>
      </c>
      <c r="I62" s="24">
        <f>I60+I47</f>
        <v/>
      </c>
      <c r="J62" s="24">
        <f>J60+J47</f>
        <v/>
      </c>
      <c r="K62" s="24">
        <f>K60+K47</f>
        <v/>
      </c>
      <c r="L62" s="24">
        <f>L60+L47</f>
        <v/>
      </c>
      <c r="M62" s="24">
        <f>M60+M47</f>
        <v/>
      </c>
      <c r="N62" s="24">
        <f>N60+N47</f>
        <v/>
      </c>
      <c r="O62" s="24">
        <f>O60+O47</f>
        <v/>
      </c>
    </row>
    <row r="64">
      <c r="A64" s="23" t="inlineStr">
        <is>
          <t>Tax</t>
        </is>
      </c>
      <c r="B64" s="24" t="n">
        <v>-181259.02</v>
      </c>
      <c r="C64" s="24" t="n">
        <v>-84722.36</v>
      </c>
      <c r="D64" s="24" t="n">
        <v>-40230.47</v>
      </c>
      <c r="E64" s="24" t="n">
        <v>-285033.25</v>
      </c>
      <c r="F64" s="24" t="n">
        <v>-34643.77</v>
      </c>
      <c r="G64" s="24" t="n">
        <v>-31086.25</v>
      </c>
      <c r="H64" s="24" t="n">
        <v>-223232.57</v>
      </c>
      <c r="I64" s="24" t="n"/>
      <c r="J64" s="24" t="n"/>
      <c r="K64" s="24" t="n"/>
      <c r="L64" s="24" t="n"/>
      <c r="M64" s="24" t="n"/>
      <c r="N64" s="24">
        <f>SUM(B64:M64)</f>
        <v/>
      </c>
      <c r="O64" s="24">
        <f>IFERROR(AVERAGE(B64:M64),0)</f>
        <v/>
      </c>
    </row>
    <row r="66">
      <c r="A66" s="6" t="inlineStr">
        <is>
          <t>Net Income</t>
        </is>
      </c>
      <c r="B66" s="22">
        <f>B49+B60+B64</f>
        <v/>
      </c>
      <c r="C66" s="22">
        <f>C49+C60+C64</f>
        <v/>
      </c>
      <c r="D66" s="22">
        <f>D49+D60+D64</f>
        <v/>
      </c>
      <c r="E66" s="22">
        <f>E49+E60+E64</f>
        <v/>
      </c>
      <c r="F66" s="22">
        <f>F49+F60+F64</f>
        <v/>
      </c>
      <c r="G66" s="22">
        <f>G49+G60+G64</f>
        <v/>
      </c>
      <c r="H66" s="22">
        <f>H49+H60+H64</f>
        <v/>
      </c>
      <c r="I66" s="22">
        <f>I49+I60+I64</f>
        <v/>
      </c>
      <c r="J66" s="22">
        <f>J49+J60+J64</f>
        <v/>
      </c>
      <c r="K66" s="22">
        <f>K49+K60+K64</f>
        <v/>
      </c>
      <c r="L66" s="22">
        <f>L49+L60+L64</f>
        <v/>
      </c>
      <c r="M66" s="22">
        <f>M49+M60+M64</f>
        <v/>
      </c>
      <c r="N66" s="22">
        <f>N49+N60+N64</f>
        <v/>
      </c>
      <c r="O66" s="22">
        <f>O49+O60+O64</f>
        <v/>
      </c>
    </row>
    <row r="68">
      <c r="A68" s="23" t="inlineStr">
        <is>
          <t>Dividends</t>
        </is>
      </c>
      <c r="B68" s="24" t="n">
        <v>-200000</v>
      </c>
      <c r="C68" s="24" t="n">
        <v>-100000</v>
      </c>
      <c r="D68" s="24" t="n">
        <v>-100000</v>
      </c>
      <c r="E68" s="24" t="n">
        <v>-200000</v>
      </c>
      <c r="F68" s="24" t="n">
        <v>-100000</v>
      </c>
      <c r="G68" s="24" t="n">
        <v>-100000</v>
      </c>
      <c r="H68" s="24" t="n">
        <v>-200000</v>
      </c>
      <c r="I68" s="24" t="n"/>
      <c r="J68" s="24" t="n"/>
      <c r="K68" s="24" t="n"/>
      <c r="L68" s="24" t="n"/>
      <c r="M68" s="24" t="n"/>
      <c r="N68" s="24">
        <f>SUM(B68:M68)</f>
        <v/>
      </c>
      <c r="O68" s="24">
        <f>IFERROR(AVERAGE(B68:M68),0)</f>
        <v/>
      </c>
    </row>
    <row r="70">
      <c r="A70" s="25" t="inlineStr">
        <is>
          <t>Conciliação de saldo por conta (novo — não existia na planilha original)</t>
        </is>
      </c>
    </row>
    <row r="71">
      <c r="A71" s="26" t="inlineStr">
        <is>
          <t>Conta</t>
        </is>
      </c>
      <c r="B71" s="26" t="inlineStr">
        <is>
          <t>Saldo calculado</t>
        </is>
      </c>
      <c r="C71" s="26" t="inlineStr">
        <is>
          <t>Saldo informado pelo banco</t>
        </is>
      </c>
      <c r="D71" s="26" t="inlineStr">
        <is>
          <t>Confere?</t>
        </is>
      </c>
    </row>
    <row r="72">
      <c r="A72" s="27" t="inlineStr">
        <is>
          <t>Itau</t>
        </is>
      </c>
      <c r="B72" s="28" t="n">
        <v>5113.49</v>
      </c>
      <c r="C72" s="28" t="n">
        <v>5113.49</v>
      </c>
      <c r="D72" s="27" t="inlineStr">
        <is>
          <t>Sim</t>
        </is>
      </c>
    </row>
    <row r="73">
      <c r="A73" s="27" t="inlineStr">
        <is>
          <t>united</t>
        </is>
      </c>
      <c r="B73" s="28" t="n">
        <v>68719.78999999999</v>
      </c>
      <c r="C73" s="28" t="n">
        <v>68719.78999999999</v>
      </c>
      <c r="D73" s="27" t="inlineStr">
        <is>
          <t>Sim</t>
        </is>
      </c>
    </row>
    <row r="74">
      <c r="A74" s="27" t="inlineStr">
        <is>
          <t>Bradesco</t>
        </is>
      </c>
      <c r="B74" s="28" t="n">
        <v>0</v>
      </c>
      <c r="D74" s="27" t="inlineStr">
        <is>
          <t>Sim</t>
        </is>
      </c>
    </row>
    <row r="75">
      <c r="A75" s="27" t="inlineStr">
        <is>
          <t>MasterDI</t>
        </is>
      </c>
      <c r="B75" s="28" t="n">
        <v>529902.65</v>
      </c>
      <c r="C75" s="28" t="n">
        <v>529902.65</v>
      </c>
      <c r="D75" s="27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2026-08-19T23:09:04Z</dcterms:created>
  <dcterms:modified xsi:type="dcterms:W3CDTF">2026-08-19T23:09:04Z</dcterms:modified>
</cp:coreProperties>
</file>