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orio Mens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[$-409]yyyy;@"/>
    <numFmt numFmtId="166" formatCode="&quot;$&quot;#,##0.00_);[Red]\(&quot;$&quot;#,##0.00\)"/>
    <numFmt numFmtId="167" formatCode="[$-409]mmmm;@"/>
  </numFmts>
  <fonts count="11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b val="1"/>
      <sz val="16"/>
    </font>
    <font>
      <name val="Arial"/>
      <b val="1"/>
      <sz val="15"/>
    </font>
    <font>
      <name val="Arial"/>
      <b val="1"/>
      <color rgb="FF003366"/>
      <sz val="12"/>
    </font>
    <font>
      <name val="Arial"/>
      <b val="1"/>
      <color rgb="FF003366"/>
      <sz val="10"/>
    </font>
    <font>
      <name val="Arial"/>
      <b val="1"/>
      <sz val="10"/>
    </font>
    <font>
      <name val="Arial"/>
      <b val="1"/>
      <sz val="12"/>
    </font>
    <font>
      <name val="Arial"/>
      <b val="1"/>
      <i val="1"/>
    </font>
    <font>
      <name val="Arial"/>
      <b val="1"/>
    </font>
    <font>
      <name val="Arial"/>
    </font>
  </fonts>
  <fills count="5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right"/>
    </xf>
    <xf numFmtId="0" fontId="2" fillId="2" borderId="0" pivotButton="0" quotePrefix="0" xfId="0"/>
    <xf numFmtId="165" fontId="3" fillId="2" borderId="0" applyAlignment="1" pivotButton="0" quotePrefix="0" xfId="0">
      <alignment horizontal="right"/>
    </xf>
    <xf numFmtId="0" fontId="4" fillId="3" borderId="0" pivotButton="0" quotePrefix="0" xfId="0"/>
    <xf numFmtId="166" fontId="5" fillId="3" borderId="0" applyAlignment="1" pivotButton="0" quotePrefix="0" xfId="0">
      <alignment horizontal="center"/>
    </xf>
    <xf numFmtId="0" fontId="6" fillId="4" borderId="1" pivotButton="0" quotePrefix="0" xfId="0"/>
    <xf numFmtId="166" fontId="6" fillId="4" borderId="1" pivotButton="0" quotePrefix="0" xfId="0"/>
    <xf numFmtId="0" fontId="6" fillId="3" borderId="1" applyAlignment="1" pivotButton="0" quotePrefix="0" xfId="0">
      <alignment horizontal="left"/>
    </xf>
    <xf numFmtId="166" fontId="6" fillId="0" borderId="1" pivotButton="0" quotePrefix="0" xfId="0"/>
    <xf numFmtId="0" fontId="7" fillId="3" borderId="0" pivotButton="0" quotePrefix="0" xfId="0"/>
    <xf numFmtId="167" fontId="6" fillId="4" borderId="1" applyAlignment="1" pivotButton="0" quotePrefix="0" xfId="0">
      <alignment horizontal="center"/>
    </xf>
    <xf numFmtId="0" fontId="6" fillId="4" borderId="1" applyAlignment="1" pivotButton="0" quotePrefix="0" xfId="0">
      <alignment horizontal="center"/>
    </xf>
    <xf numFmtId="0" fontId="6" fillId="4" borderId="2" pivotButton="0" quotePrefix="0" xfId="0"/>
    <xf numFmtId="4" fontId="6" fillId="3" borderId="2" pivotButton="0" quotePrefix="0" xfId="0"/>
    <xf numFmtId="4" fontId="6" fillId="4" borderId="2" pivotButton="0" quotePrefix="0" xfId="0"/>
    <xf numFmtId="0" fontId="6" fillId="4" borderId="3" pivotButton="0" quotePrefix="0" xfId="0"/>
    <xf numFmtId="4" fontId="6" fillId="3" borderId="3" pivotButton="0" quotePrefix="0" xfId="0"/>
    <xf numFmtId="4" fontId="6" fillId="4" borderId="3" pivotButton="0" quotePrefix="0" xfId="0"/>
    <xf numFmtId="0" fontId="6" fillId="4" borderId="4" pivotButton="0" quotePrefix="0" xfId="0"/>
    <xf numFmtId="4" fontId="6" fillId="3" borderId="4" pivotButton="0" quotePrefix="0" xfId="0"/>
    <xf numFmtId="4" fontId="6" fillId="4" borderId="4" pivotButton="0" quotePrefix="0" xfId="0"/>
    <xf numFmtId="4" fontId="6" fillId="4" borderId="1" pivotButton="0" quotePrefix="0" xfId="0"/>
    <xf numFmtId="0" fontId="6" fillId="2" borderId="1" pivotButton="0" quotePrefix="0" xfId="0"/>
    <xf numFmtId="4" fontId="6" fillId="2" borderId="1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4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2"/>
  <sheetViews>
    <sheetView workbookViewId="0">
      <pane xSplit="1" ySplit="20" topLeftCell="B2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Monthly Report</t>
        </is>
      </c>
    </row>
    <row r="2">
      <c r="A2" s="2" t="inlineStr">
        <is>
          <t>3J Capital (in USD)</t>
        </is>
      </c>
      <c r="N2" s="3" t="n">
        <v>46387</v>
      </c>
    </row>
    <row r="4">
      <c r="A4" s="4" t="inlineStr">
        <is>
          <t>Summary</t>
        </is>
      </c>
      <c r="B4" s="5" t="inlineStr">
        <is>
          <t>Year</t>
        </is>
      </c>
    </row>
    <row r="5">
      <c r="A5" s="6" t="inlineStr">
        <is>
          <t>Openning Balance</t>
        </is>
      </c>
      <c r="B5" s="7">
        <f>SUM(B6:B6)</f>
        <v/>
      </c>
    </row>
    <row r="6">
      <c r="A6" s="8" t="inlineStr">
        <is>
          <t>United</t>
        </is>
      </c>
      <c r="B6" s="9" t="n">
        <v>14320.76</v>
      </c>
    </row>
    <row r="7">
      <c r="A7" s="6" t="inlineStr">
        <is>
          <t>Income</t>
        </is>
      </c>
      <c r="B7" s="7">
        <f>N29</f>
        <v/>
      </c>
    </row>
    <row r="8">
      <c r="A8" s="8" t="inlineStr">
        <is>
          <t>Expenses</t>
        </is>
      </c>
      <c r="B8" s="9">
        <f>N47+N60+N64</f>
        <v/>
      </c>
    </row>
    <row r="9">
      <c r="A9" s="6" t="inlineStr">
        <is>
          <t>Net Income</t>
        </is>
      </c>
      <c r="B9" s="7">
        <f>ROUND(B7+B8,2)</f>
        <v/>
      </c>
    </row>
    <row r="10">
      <c r="A10" s="8" t="inlineStr">
        <is>
          <t>Dividends / Capital</t>
        </is>
      </c>
      <c r="B10" s="9">
        <f>N68</f>
        <v/>
      </c>
    </row>
    <row r="11">
      <c r="A11" s="6" t="inlineStr">
        <is>
          <t>Ending Balance</t>
        </is>
      </c>
      <c r="B11" s="7">
        <f>SUM(B12:B12)</f>
        <v/>
      </c>
    </row>
    <row r="12">
      <c r="A12" s="8" t="inlineStr">
        <is>
          <t>United</t>
        </is>
      </c>
      <c r="B12" s="9" t="n">
        <v>19192.61</v>
      </c>
    </row>
    <row r="20">
      <c r="A20" s="10" t="inlineStr">
        <is>
          <t>Income</t>
        </is>
      </c>
      <c r="B20" s="11" t="n">
        <v>46053</v>
      </c>
      <c r="C20" s="11" t="n">
        <v>46081</v>
      </c>
      <c r="D20" s="11" t="n">
        <v>46112</v>
      </c>
      <c r="E20" s="11" t="n">
        <v>46142</v>
      </c>
      <c r="F20" s="11" t="n">
        <v>46173</v>
      </c>
      <c r="G20" s="11" t="n">
        <v>46203</v>
      </c>
      <c r="H20" s="11" t="n">
        <v>46234</v>
      </c>
      <c r="I20" s="11" t="n">
        <v>46265</v>
      </c>
      <c r="J20" s="11" t="n">
        <v>46295</v>
      </c>
      <c r="K20" s="11" t="n">
        <v>46326</v>
      </c>
      <c r="L20" s="11" t="n">
        <v>46356</v>
      </c>
      <c r="M20" s="11" t="n">
        <v>46387</v>
      </c>
      <c r="N20" s="12" t="inlineStr">
        <is>
          <t>Total</t>
        </is>
      </c>
      <c r="O20" s="12" t="inlineStr">
        <is>
          <t>Média</t>
        </is>
      </c>
    </row>
    <row r="21"/>
    <row r="22">
      <c r="A22" s="13" t="inlineStr">
        <is>
          <t>Income from bond trading</t>
        </is>
      </c>
      <c r="B22" s="14" t="n">
        <v>0</v>
      </c>
      <c r="C22" s="14" t="n">
        <v>0</v>
      </c>
      <c r="D22" s="14" t="n">
        <v>0</v>
      </c>
      <c r="E22" s="14" t="n">
        <v>0</v>
      </c>
      <c r="F22" s="14" t="n">
        <v>0</v>
      </c>
      <c r="G22" s="14" t="n">
        <v>0</v>
      </c>
      <c r="H22" s="14" t="n">
        <v>0</v>
      </c>
      <c r="I22" s="14" t="n"/>
      <c r="J22" s="14" t="n"/>
      <c r="K22" s="14" t="n"/>
      <c r="L22" s="14" t="n"/>
      <c r="M22" s="14" t="n"/>
      <c r="N22" s="15">
        <f>SUM(B22:M22)</f>
        <v/>
      </c>
      <c r="O22" s="15">
        <f>IFERROR(AVERAGE(B22:M22),0)</f>
        <v/>
      </c>
    </row>
    <row r="23">
      <c r="A23" s="16" t="inlineStr">
        <is>
          <t>Advisory Fees</t>
        </is>
      </c>
      <c r="B23" s="17" t="n">
        <v>28852.73</v>
      </c>
      <c r="C23" s="17" t="n">
        <v>82088.77</v>
      </c>
      <c r="D23" s="17" t="n">
        <v>47245.04</v>
      </c>
      <c r="E23" s="17" t="n">
        <v>58033.42</v>
      </c>
      <c r="F23" s="17" t="n">
        <v>28399.13</v>
      </c>
      <c r="G23" s="17" t="n">
        <v>29584.89</v>
      </c>
      <c r="H23" s="17" t="n">
        <v>28248.94</v>
      </c>
      <c r="I23" s="17" t="n"/>
      <c r="J23" s="17" t="n"/>
      <c r="K23" s="17" t="n"/>
      <c r="L23" s="17" t="n"/>
      <c r="M23" s="17" t="n"/>
      <c r="N23" s="18">
        <f>SUM(B23:M23)</f>
        <v/>
      </c>
      <c r="O23" s="18">
        <f>IFERROR(AVERAGE(B23:M23),0)</f>
        <v/>
      </c>
    </row>
    <row r="24">
      <c r="A24" s="16" t="inlineStr">
        <is>
          <t>Consulting Fees</t>
        </is>
      </c>
      <c r="B24" s="17" t="n">
        <v>0</v>
      </c>
      <c r="C24" s="17" t="n">
        <v>0</v>
      </c>
      <c r="D24" s="17" t="n">
        <v>0</v>
      </c>
      <c r="E24" s="17" t="n">
        <v>0</v>
      </c>
      <c r="F24" s="17" t="n">
        <v>0</v>
      </c>
      <c r="G24" s="17" t="n">
        <v>0</v>
      </c>
      <c r="H24" s="17" t="n">
        <v>6000</v>
      </c>
      <c r="I24" s="17" t="n"/>
      <c r="J24" s="17" t="n"/>
      <c r="K24" s="17" t="n"/>
      <c r="L24" s="17" t="n"/>
      <c r="M24" s="17" t="n"/>
      <c r="N24" s="18">
        <f>SUM(B24:M24)</f>
        <v/>
      </c>
      <c r="O24" s="18">
        <f>IFERROR(AVERAGE(B24:M24),0)</f>
        <v/>
      </c>
    </row>
    <row r="25">
      <c r="A25" s="16" t="inlineStr">
        <is>
          <t>Other Income</t>
        </is>
      </c>
      <c r="B25" s="17" t="n">
        <v>0</v>
      </c>
      <c r="C25" s="17" t="n">
        <v>0</v>
      </c>
      <c r="D25" s="17" t="n">
        <v>0</v>
      </c>
      <c r="E25" s="17" t="n">
        <v>0</v>
      </c>
      <c r="F25" s="17" t="n">
        <v>0</v>
      </c>
      <c r="G25" s="17" t="n">
        <v>0</v>
      </c>
      <c r="H25" s="17" t="n">
        <v>0</v>
      </c>
      <c r="I25" s="17" t="n"/>
      <c r="J25" s="17" t="n"/>
      <c r="K25" s="17" t="n"/>
      <c r="L25" s="17" t="n"/>
      <c r="M25" s="17" t="n"/>
      <c r="N25" s="18">
        <f>SUM(B25:M25)</f>
        <v/>
      </c>
      <c r="O25" s="18">
        <f>IFERROR(AVERAGE(B25:M25),0)</f>
        <v/>
      </c>
    </row>
    <row r="26">
      <c r="A26" s="16" t="inlineStr">
        <is>
          <t>Financial Income</t>
        </is>
      </c>
      <c r="B26" s="17" t="n">
        <v>0</v>
      </c>
      <c r="C26" s="17" t="n">
        <v>0</v>
      </c>
      <c r="D26" s="17" t="n">
        <v>0</v>
      </c>
      <c r="E26" s="17" t="n">
        <v>0</v>
      </c>
      <c r="F26" s="17" t="n">
        <v>0</v>
      </c>
      <c r="G26" s="17" t="n">
        <v>0</v>
      </c>
      <c r="H26" s="17" t="n">
        <v>0</v>
      </c>
      <c r="I26" s="17" t="n"/>
      <c r="J26" s="17" t="n"/>
      <c r="K26" s="17" t="n"/>
      <c r="L26" s="17" t="n"/>
      <c r="M26" s="17" t="n"/>
      <c r="N26" s="18">
        <f>SUM(B26:M26)</f>
        <v/>
      </c>
      <c r="O26" s="18">
        <f>IFERROR(AVERAGE(B26:M26),0)</f>
        <v/>
      </c>
    </row>
    <row r="27">
      <c r="A27" s="19" t="inlineStr">
        <is>
          <t>Consulting Fees (Third Party)</t>
        </is>
      </c>
      <c r="B27" s="20" t="n">
        <v>0</v>
      </c>
      <c r="C27" s="20" t="n">
        <v>0</v>
      </c>
      <c r="D27" s="20" t="n">
        <v>0</v>
      </c>
      <c r="E27" s="20" t="n">
        <v>0</v>
      </c>
      <c r="F27" s="20" t="n">
        <v>0</v>
      </c>
      <c r="G27" s="20" t="n">
        <v>0</v>
      </c>
      <c r="H27" s="20" t="n">
        <v>0</v>
      </c>
      <c r="I27" s="20" t="n"/>
      <c r="J27" s="20" t="n"/>
      <c r="K27" s="20" t="n"/>
      <c r="L27" s="20" t="n"/>
      <c r="M27" s="20" t="n"/>
      <c r="N27" s="21">
        <f>SUM(B27:M27)</f>
        <v/>
      </c>
      <c r="O27" s="21">
        <f>IFERROR(AVERAGE(B27:M27),0)</f>
        <v/>
      </c>
    </row>
    <row r="29">
      <c r="A29" s="6" t="inlineStr">
        <is>
          <t>TOTAL Income</t>
        </is>
      </c>
      <c r="B29" s="22">
        <f>SUM(B22:B27)</f>
        <v/>
      </c>
      <c r="C29" s="22">
        <f>SUM(C22:C27)</f>
        <v/>
      </c>
      <c r="D29" s="22">
        <f>SUM(D22:D27)</f>
        <v/>
      </c>
      <c r="E29" s="22">
        <f>SUM(E22:E27)</f>
        <v/>
      </c>
      <c r="F29" s="22">
        <f>SUM(F22:F27)</f>
        <v/>
      </c>
      <c r="G29" s="22">
        <f>SUM(G22:G27)</f>
        <v/>
      </c>
      <c r="H29" s="22">
        <f>SUM(H22:H27)</f>
        <v/>
      </c>
      <c r="I29" s="22">
        <f>SUM(I22:I27)</f>
        <v/>
      </c>
      <c r="J29" s="22">
        <f>SUM(J22:J27)</f>
        <v/>
      </c>
      <c r="K29" s="22">
        <f>SUM(K22:K27)</f>
        <v/>
      </c>
      <c r="L29" s="22">
        <f>SUM(L22:L27)</f>
        <v/>
      </c>
      <c r="M29" s="22">
        <f>SUM(M22:M27)</f>
        <v/>
      </c>
      <c r="N29" s="22">
        <f>SUM(N22:N27)</f>
        <v/>
      </c>
      <c r="O29" s="22">
        <f>SUM(O22:O27)</f>
        <v/>
      </c>
    </row>
    <row r="31">
      <c r="A31" s="10" t="inlineStr">
        <is>
          <t>Third party commissions</t>
        </is>
      </c>
      <c r="B31" s="11" t="n">
        <v>46053</v>
      </c>
      <c r="C31" s="11" t="n">
        <v>46081</v>
      </c>
      <c r="D31" s="11" t="n">
        <v>46112</v>
      </c>
      <c r="E31" s="11" t="n">
        <v>46142</v>
      </c>
      <c r="F31" s="11" t="n">
        <v>46173</v>
      </c>
      <c r="G31" s="11" t="n">
        <v>46203</v>
      </c>
      <c r="H31" s="11" t="n">
        <v>46234</v>
      </c>
      <c r="I31" s="11" t="n">
        <v>46265</v>
      </c>
      <c r="J31" s="11" t="n">
        <v>46295</v>
      </c>
      <c r="K31" s="11" t="n">
        <v>46326</v>
      </c>
      <c r="L31" s="11" t="n">
        <v>46356</v>
      </c>
      <c r="M31" s="11" t="n">
        <v>46387</v>
      </c>
      <c r="N31" s="12" t="inlineStr">
        <is>
          <t>Total</t>
        </is>
      </c>
      <c r="O31" s="12" t="inlineStr">
        <is>
          <t>Média</t>
        </is>
      </c>
    </row>
    <row r="33">
      <c r="A33" s="13" t="inlineStr">
        <is>
          <t>Antonio Ramos</t>
        </is>
      </c>
      <c r="B33" s="14" t="n">
        <v>0</v>
      </c>
      <c r="C33" s="14" t="n">
        <v>0</v>
      </c>
      <c r="D33" s="14" t="n">
        <v>-745.3</v>
      </c>
      <c r="E33" s="14" t="n">
        <v>0</v>
      </c>
      <c r="F33" s="14" t="n">
        <v>0</v>
      </c>
      <c r="G33" s="14" t="n">
        <v>0</v>
      </c>
      <c r="H33" s="14" t="n">
        <v>0</v>
      </c>
      <c r="I33" s="14" t="n"/>
      <c r="J33" s="14" t="n"/>
      <c r="K33" s="14" t="n"/>
      <c r="L33" s="14" t="n"/>
      <c r="M33" s="14" t="n"/>
      <c r="N33" s="15">
        <f>SUM(B33:M33)</f>
        <v/>
      </c>
      <c r="O33" s="15">
        <f>IFERROR(AVERAGE(B33:M33),0)</f>
        <v/>
      </c>
    </row>
    <row r="34">
      <c r="A34" s="16" t="inlineStr">
        <is>
          <t>Felix Uri Szuster</t>
        </is>
      </c>
      <c r="B34" s="17" t="n">
        <v>0</v>
      </c>
      <c r="C34" s="17" t="n">
        <v>-3342.5</v>
      </c>
      <c r="D34" s="17" t="n">
        <v>0</v>
      </c>
      <c r="E34" s="17" t="n">
        <v>0</v>
      </c>
      <c r="F34" s="17" t="n">
        <v>0</v>
      </c>
      <c r="G34" s="17" t="n">
        <v>0</v>
      </c>
      <c r="H34" s="17" t="n">
        <v>-4190.85</v>
      </c>
      <c r="I34" s="17" t="n"/>
      <c r="J34" s="17" t="n"/>
      <c r="K34" s="17" t="n"/>
      <c r="L34" s="17" t="n"/>
      <c r="M34" s="17" t="n"/>
      <c r="N34" s="18">
        <f>SUM(B34:M34)</f>
        <v/>
      </c>
      <c r="O34" s="18">
        <f>IFERROR(AVERAGE(B34:M34),0)</f>
        <v/>
      </c>
    </row>
    <row r="35">
      <c r="A35" s="16" t="inlineStr">
        <is>
          <t>Giuliano Fazzio Passini</t>
        </is>
      </c>
      <c r="B35" s="17" t="n">
        <v>0</v>
      </c>
      <c r="C35" s="17" t="n">
        <v>0</v>
      </c>
      <c r="D35" s="17" t="n">
        <v>0</v>
      </c>
      <c r="E35" s="17" t="n">
        <v>0</v>
      </c>
      <c r="F35" s="17" t="n">
        <v>-875</v>
      </c>
      <c r="G35" s="17" t="n">
        <v>0</v>
      </c>
      <c r="H35" s="17" t="n">
        <v>0</v>
      </c>
      <c r="I35" s="17" t="n"/>
      <c r="J35" s="17" t="n"/>
      <c r="K35" s="17" t="n"/>
      <c r="L35" s="17" t="n"/>
      <c r="M35" s="17" t="n"/>
      <c r="N35" s="18">
        <f>SUM(B35:M35)</f>
        <v/>
      </c>
      <c r="O35" s="18">
        <f>IFERROR(AVERAGE(B35:M35),0)</f>
        <v/>
      </c>
    </row>
    <row r="36">
      <c r="A36" s="16" t="inlineStr">
        <is>
          <t>Guillermo Bauder</t>
        </is>
      </c>
      <c r="B36" s="17" t="n">
        <v>-7490</v>
      </c>
      <c r="C36" s="17" t="n">
        <v>-8155</v>
      </c>
      <c r="D36" s="17" t="n">
        <v>-7175</v>
      </c>
      <c r="E36" s="17" t="n">
        <v>-13650</v>
      </c>
      <c r="F36" s="17" t="n">
        <v>-12460</v>
      </c>
      <c r="G36" s="17" t="n">
        <v>-10000</v>
      </c>
      <c r="H36" s="17" t="n">
        <v>-6240</v>
      </c>
      <c r="I36" s="17" t="n"/>
      <c r="J36" s="17" t="n"/>
      <c r="K36" s="17" t="n"/>
      <c r="L36" s="17" t="n"/>
      <c r="M36" s="17" t="n"/>
      <c r="N36" s="18">
        <f>SUM(B36:M36)</f>
        <v/>
      </c>
      <c r="O36" s="18">
        <f>IFERROR(AVERAGE(B36:M36),0)</f>
        <v/>
      </c>
    </row>
    <row r="37">
      <c r="A37" s="16" t="inlineStr">
        <is>
          <t>Hadad Marques Furtado Advogados</t>
        </is>
      </c>
      <c r="B37" s="17" t="n">
        <v>0</v>
      </c>
      <c r="C37" s="17" t="n">
        <v>0</v>
      </c>
      <c r="D37" s="17" t="n">
        <v>-3187.5</v>
      </c>
      <c r="E37" s="17" t="n">
        <v>0</v>
      </c>
      <c r="F37" s="17" t="n">
        <v>0</v>
      </c>
      <c r="G37" s="17" t="n">
        <v>0</v>
      </c>
      <c r="H37" s="17" t="n">
        <v>0</v>
      </c>
      <c r="I37" s="17" t="n"/>
      <c r="J37" s="17" t="n"/>
      <c r="K37" s="17" t="n"/>
      <c r="L37" s="17" t="n"/>
      <c r="M37" s="17" t="n"/>
      <c r="N37" s="18">
        <f>SUM(B37:M37)</f>
        <v/>
      </c>
      <c r="O37" s="18">
        <f>IFERROR(AVERAGE(B37:M37),0)</f>
        <v/>
      </c>
    </row>
    <row r="38">
      <c r="A38" s="16" t="inlineStr">
        <is>
          <t>Joaquim Manuel Lopes da Costa</t>
        </is>
      </c>
      <c r="B38" s="17" t="n">
        <v>0</v>
      </c>
      <c r="C38" s="17" t="n">
        <v>-16232.92</v>
      </c>
      <c r="D38" s="17" t="n">
        <v>0</v>
      </c>
      <c r="E38" s="17" t="n">
        <v>0</v>
      </c>
      <c r="F38" s="17" t="n">
        <v>-9380.610000000001</v>
      </c>
      <c r="G38" s="17" t="n">
        <v>-1650</v>
      </c>
      <c r="H38" s="17" t="n">
        <v>0</v>
      </c>
      <c r="I38" s="17" t="n"/>
      <c r="J38" s="17" t="n"/>
      <c r="K38" s="17" t="n"/>
      <c r="L38" s="17" t="n"/>
      <c r="M38" s="17" t="n"/>
      <c r="N38" s="18">
        <f>SUM(B38:M38)</f>
        <v/>
      </c>
      <c r="O38" s="18">
        <f>IFERROR(AVERAGE(B38:M38),0)</f>
        <v/>
      </c>
    </row>
    <row r="39">
      <c r="A39" s="16" t="inlineStr">
        <is>
          <t>Luciano Wajchenberg</t>
        </is>
      </c>
      <c r="B39" s="17" t="n">
        <v>0</v>
      </c>
      <c r="C39" s="17" t="n">
        <v>-4453.74</v>
      </c>
      <c r="D39" s="17" t="n">
        <v>0</v>
      </c>
      <c r="E39" s="17" t="n">
        <v>0</v>
      </c>
      <c r="F39" s="17" t="n">
        <v>-1735.9</v>
      </c>
      <c r="G39" s="17" t="n">
        <v>0</v>
      </c>
      <c r="H39" s="17" t="n">
        <v>-3102.08</v>
      </c>
      <c r="I39" s="17" t="n"/>
      <c r="J39" s="17" t="n"/>
      <c r="K39" s="17" t="n"/>
      <c r="L39" s="17" t="n"/>
      <c r="M39" s="17" t="n"/>
      <c r="N39" s="18">
        <f>SUM(B39:M39)</f>
        <v/>
      </c>
      <c r="O39" s="18">
        <f>IFERROR(AVERAGE(B39:M39),0)</f>
        <v/>
      </c>
    </row>
    <row r="40">
      <c r="A40" s="16" t="inlineStr">
        <is>
          <t>Marcelo Souza Sobreira</t>
        </is>
      </c>
      <c r="B40" s="17" t="n">
        <v>0</v>
      </c>
      <c r="C40" s="17" t="n">
        <v>-1901.95</v>
      </c>
      <c r="D40" s="17" t="n">
        <v>0</v>
      </c>
      <c r="E40" s="17" t="n">
        <v>-801.6799999999999</v>
      </c>
      <c r="F40" s="17" t="n">
        <v>0</v>
      </c>
      <c r="G40" s="17" t="n">
        <v>0</v>
      </c>
      <c r="H40" s="17" t="n">
        <v>0</v>
      </c>
      <c r="I40" s="17" t="n"/>
      <c r="J40" s="17" t="n"/>
      <c r="K40" s="17" t="n"/>
      <c r="L40" s="17" t="n"/>
      <c r="M40" s="17" t="n"/>
      <c r="N40" s="18">
        <f>SUM(B40:M40)</f>
        <v/>
      </c>
      <c r="O40" s="18">
        <f>IFERROR(AVERAGE(B40:M40),0)</f>
        <v/>
      </c>
    </row>
    <row r="41">
      <c r="A41" s="16" t="inlineStr">
        <is>
          <t>Nick Salussolia</t>
        </is>
      </c>
      <c r="B41" s="17" t="n">
        <v>0</v>
      </c>
      <c r="C41" s="17" t="n">
        <v>-3222.07</v>
      </c>
      <c r="D41" s="17" t="n">
        <v>0</v>
      </c>
      <c r="E41" s="17" t="n">
        <v>0</v>
      </c>
      <c r="F41" s="17" t="n">
        <v>0</v>
      </c>
      <c r="G41" s="17" t="n">
        <v>0</v>
      </c>
      <c r="H41" s="17" t="n">
        <v>0</v>
      </c>
      <c r="I41" s="17" t="n"/>
      <c r="J41" s="17" t="n"/>
      <c r="K41" s="17" t="n"/>
      <c r="L41" s="17" t="n"/>
      <c r="M41" s="17" t="n"/>
      <c r="N41" s="18">
        <f>SUM(B41:M41)</f>
        <v/>
      </c>
      <c r="O41" s="18">
        <f>IFERROR(AVERAGE(B41:M41),0)</f>
        <v/>
      </c>
    </row>
    <row r="42">
      <c r="A42" s="16" t="inlineStr">
        <is>
          <t>Theso Realty Company</t>
        </is>
      </c>
      <c r="B42" s="17" t="n">
        <v>-7213.18</v>
      </c>
      <c r="C42" s="17" t="n">
        <v>-18277.21</v>
      </c>
      <c r="D42" s="17" t="n">
        <v>-7040.78</v>
      </c>
      <c r="E42" s="17" t="n">
        <v>-7118.47</v>
      </c>
      <c r="F42" s="17" t="n">
        <v>-7099.78</v>
      </c>
      <c r="G42" s="17" t="n">
        <v>-7149.5</v>
      </c>
      <c r="H42" s="17" t="n">
        <v>-7062.24</v>
      </c>
      <c r="I42" s="17" t="n"/>
      <c r="J42" s="17" t="n"/>
      <c r="K42" s="17" t="n"/>
      <c r="L42" s="17" t="n"/>
      <c r="M42" s="17" t="n"/>
      <c r="N42" s="18">
        <f>SUM(B42:M42)</f>
        <v/>
      </c>
      <c r="O42" s="18">
        <f>IFERROR(AVERAGE(B42:M42),0)</f>
        <v/>
      </c>
    </row>
    <row r="43">
      <c r="A43" s="16" t="inlineStr">
        <is>
          <t>Thomas Weiss</t>
        </is>
      </c>
      <c r="B43" s="17" t="n">
        <v>-438</v>
      </c>
      <c r="C43" s="17" t="n">
        <v>0</v>
      </c>
      <c r="D43" s="17" t="n">
        <v>0</v>
      </c>
      <c r="E43" s="17" t="n">
        <v>0</v>
      </c>
      <c r="F43" s="17" t="n">
        <v>0</v>
      </c>
      <c r="G43" s="17" t="n">
        <v>0</v>
      </c>
      <c r="H43" s="17" t="n">
        <v>-530</v>
      </c>
      <c r="I43" s="17" t="n"/>
      <c r="J43" s="17" t="n"/>
      <c r="K43" s="17" t="n"/>
      <c r="L43" s="17" t="n"/>
      <c r="M43" s="17" t="n"/>
      <c r="N43" s="18">
        <f>SUM(B43:M43)</f>
        <v/>
      </c>
      <c r="O43" s="18">
        <f>IFERROR(AVERAGE(B43:M43),0)</f>
        <v/>
      </c>
    </row>
    <row r="44">
      <c r="A44" s="16" t="inlineStr">
        <is>
          <t>Valor Capital Ltda</t>
        </is>
      </c>
      <c r="B44" s="17" t="n">
        <v>-7232.02</v>
      </c>
      <c r="C44" s="17" t="n">
        <v>0</v>
      </c>
      <c r="D44" s="17" t="n">
        <v>-14584.68</v>
      </c>
      <c r="E44" s="17" t="n">
        <v>0</v>
      </c>
      <c r="F44" s="17" t="n">
        <v>-14184.68</v>
      </c>
      <c r="G44" s="17" t="n">
        <v>-5747.63</v>
      </c>
      <c r="H44" s="17" t="n">
        <v>0</v>
      </c>
      <c r="I44" s="17" t="n"/>
      <c r="J44" s="17" t="n"/>
      <c r="K44" s="17" t="n"/>
      <c r="L44" s="17" t="n"/>
      <c r="M44" s="17" t="n"/>
      <c r="N44" s="18">
        <f>SUM(B44:M44)</f>
        <v/>
      </c>
      <c r="O44" s="18">
        <f>IFERROR(AVERAGE(B44:M44),0)</f>
        <v/>
      </c>
    </row>
    <row r="45">
      <c r="A45" s="19" t="inlineStr">
        <is>
          <t>Vince Partners</t>
        </is>
      </c>
      <c r="B45" s="20" t="n">
        <v>-28057.87</v>
      </c>
      <c r="C45" s="20" t="n">
        <v>-14717.7</v>
      </c>
      <c r="D45" s="20" t="n">
        <v>-24624.13</v>
      </c>
      <c r="E45" s="20" t="n">
        <v>-15810.5</v>
      </c>
      <c r="F45" s="20" t="n">
        <v>-14758.04</v>
      </c>
      <c r="G45" s="20" t="n">
        <v>-14535.01</v>
      </c>
      <c r="H45" s="20" t="n">
        <v>-15208.05</v>
      </c>
      <c r="I45" s="20" t="n"/>
      <c r="J45" s="20" t="n"/>
      <c r="K45" s="20" t="n"/>
      <c r="L45" s="20" t="n"/>
      <c r="M45" s="20" t="n"/>
      <c r="N45" s="21">
        <f>SUM(B45:M45)</f>
        <v/>
      </c>
      <c r="O45" s="21">
        <f>IFERROR(AVERAGE(B45:M45),0)</f>
        <v/>
      </c>
    </row>
    <row r="47">
      <c r="A47" s="6" t="inlineStr">
        <is>
          <t>TOTAL Commissions</t>
        </is>
      </c>
      <c r="B47" s="22">
        <f>SUM(B33:B45)</f>
        <v/>
      </c>
      <c r="C47" s="22">
        <f>SUM(C33:C45)</f>
        <v/>
      </c>
      <c r="D47" s="22">
        <f>SUM(D33:D45)</f>
        <v/>
      </c>
      <c r="E47" s="22">
        <f>SUM(E33:E45)</f>
        <v/>
      </c>
      <c r="F47" s="22">
        <f>SUM(F33:F45)</f>
        <v/>
      </c>
      <c r="G47" s="22">
        <f>SUM(G33:G45)</f>
        <v/>
      </c>
      <c r="H47" s="22">
        <f>SUM(H33:H45)</f>
        <v/>
      </c>
      <c r="I47" s="22">
        <f>SUM(I33:I45)</f>
        <v/>
      </c>
      <c r="J47" s="22">
        <f>SUM(J33:J45)</f>
        <v/>
      </c>
      <c r="K47" s="22">
        <f>SUM(K33:K45)</f>
        <v/>
      </c>
      <c r="L47" s="22">
        <f>SUM(L33:L45)</f>
        <v/>
      </c>
      <c r="M47" s="22">
        <f>SUM(M33:M45)</f>
        <v/>
      </c>
      <c r="N47" s="22">
        <f>SUM(N33:N45)</f>
        <v/>
      </c>
      <c r="O47" s="22">
        <f>SUM(O33:O45)</f>
        <v/>
      </c>
    </row>
    <row r="49">
      <c r="A49" s="6" t="inlineStr">
        <is>
          <t>Net Revenue</t>
        </is>
      </c>
      <c r="B49" s="22">
        <f>B29+B47</f>
        <v/>
      </c>
      <c r="C49" s="22">
        <f>C29+C47</f>
        <v/>
      </c>
      <c r="D49" s="22">
        <f>D29+D47</f>
        <v/>
      </c>
      <c r="E49" s="22">
        <f>E29+E47</f>
        <v/>
      </c>
      <c r="F49" s="22">
        <f>F29+F47</f>
        <v/>
      </c>
      <c r="G49" s="22">
        <f>G29+G47</f>
        <v/>
      </c>
      <c r="H49" s="22">
        <f>H29+H47</f>
        <v/>
      </c>
      <c r="I49" s="22">
        <f>I29+I47</f>
        <v/>
      </c>
      <c r="J49" s="22">
        <f>J29+J47</f>
        <v/>
      </c>
      <c r="K49" s="22">
        <f>K29+K47</f>
        <v/>
      </c>
      <c r="L49" s="22">
        <f>L29+L47</f>
        <v/>
      </c>
      <c r="M49" s="22">
        <f>M29+M47</f>
        <v/>
      </c>
      <c r="N49" s="22">
        <f>N29+N47</f>
        <v/>
      </c>
      <c r="O49" s="22">
        <f>O29+O47</f>
        <v/>
      </c>
    </row>
    <row r="51">
      <c r="A51" s="10" t="inlineStr">
        <is>
          <t>Operating Expenses</t>
        </is>
      </c>
      <c r="B51" s="11" t="n">
        <v>46053</v>
      </c>
      <c r="C51" s="11" t="n">
        <v>46081</v>
      </c>
      <c r="D51" s="11" t="n">
        <v>46112</v>
      </c>
      <c r="E51" s="11" t="n">
        <v>46142</v>
      </c>
      <c r="F51" s="11" t="n">
        <v>46173</v>
      </c>
      <c r="G51" s="11" t="n">
        <v>46203</v>
      </c>
      <c r="H51" s="11" t="n">
        <v>46234</v>
      </c>
      <c r="I51" s="11" t="n">
        <v>46265</v>
      </c>
      <c r="J51" s="11" t="n">
        <v>46295</v>
      </c>
      <c r="K51" s="11" t="n">
        <v>46326</v>
      </c>
      <c r="L51" s="11" t="n">
        <v>46356</v>
      </c>
      <c r="M51" s="11" t="n">
        <v>46387</v>
      </c>
      <c r="N51" s="12" t="inlineStr">
        <is>
          <t>Total</t>
        </is>
      </c>
      <c r="O51" s="12" t="inlineStr">
        <is>
          <t>Média</t>
        </is>
      </c>
    </row>
    <row r="53">
      <c r="A53" s="13" t="inlineStr">
        <is>
          <t>Financial Charges</t>
        </is>
      </c>
      <c r="B53" s="14" t="n">
        <v>-2665</v>
      </c>
      <c r="C53" s="14" t="n">
        <v>-765</v>
      </c>
      <c r="D53" s="14" t="n">
        <v>-515</v>
      </c>
      <c r="E53" s="14" t="n">
        <v>-515</v>
      </c>
      <c r="F53" s="14" t="n">
        <v>-445</v>
      </c>
      <c r="G53" s="14" t="n">
        <v>-405</v>
      </c>
      <c r="H53" s="14" t="n">
        <v>-380.05</v>
      </c>
      <c r="I53" s="14" t="n"/>
      <c r="J53" s="14" t="n"/>
      <c r="K53" s="14" t="n"/>
      <c r="L53" s="14" t="n"/>
      <c r="M53" s="14" t="n"/>
      <c r="N53" s="15">
        <f>SUM(B53:M53)</f>
        <v/>
      </c>
      <c r="O53" s="15">
        <f>IFERROR(AVERAGE(B53:M53),0)</f>
        <v/>
      </c>
    </row>
    <row r="54">
      <c r="A54" s="16" t="inlineStr">
        <is>
          <t>Legal / IT Expenses</t>
        </is>
      </c>
      <c r="B54" s="17" t="n">
        <v>-1900</v>
      </c>
      <c r="C54" s="17" t="n">
        <v>0</v>
      </c>
      <c r="D54" s="17" t="n">
        <v>-2725</v>
      </c>
      <c r="E54" s="17" t="n">
        <v>-1350</v>
      </c>
      <c r="F54" s="17" t="n">
        <v>0</v>
      </c>
      <c r="G54" s="17" t="n">
        <v>0</v>
      </c>
      <c r="H54" s="17" t="n">
        <v>0</v>
      </c>
      <c r="I54" s="17" t="n"/>
      <c r="J54" s="17" t="n"/>
      <c r="K54" s="17" t="n"/>
      <c r="L54" s="17" t="n"/>
      <c r="M54" s="17" t="n"/>
      <c r="N54" s="18">
        <f>SUM(B54:M54)</f>
        <v/>
      </c>
      <c r="O54" s="18">
        <f>IFERROR(AVERAGE(B54:M54),0)</f>
        <v/>
      </c>
    </row>
    <row r="55">
      <c r="A55" s="16" t="inlineStr">
        <is>
          <t>Prepaid Expenses</t>
        </is>
      </c>
      <c r="B55" s="17" t="n">
        <v>0</v>
      </c>
      <c r="C55" s="17" t="n">
        <v>0</v>
      </c>
      <c r="D55" s="17" t="n">
        <v>0</v>
      </c>
      <c r="E55" s="17" t="n">
        <v>0</v>
      </c>
      <c r="F55" s="17" t="n">
        <v>0</v>
      </c>
      <c r="G55" s="17" t="n">
        <v>0</v>
      </c>
      <c r="H55" s="17" t="n">
        <v>0</v>
      </c>
      <c r="I55" s="17" t="n"/>
      <c r="J55" s="17" t="n"/>
      <c r="K55" s="17" t="n"/>
      <c r="L55" s="17" t="n"/>
      <c r="M55" s="17" t="n"/>
      <c r="N55" s="18">
        <f>SUM(B55:M55)</f>
        <v/>
      </c>
      <c r="O55" s="18">
        <f>IFERROR(AVERAGE(B55:M55),0)</f>
        <v/>
      </c>
    </row>
    <row r="56">
      <c r="A56" s="16" t="inlineStr">
        <is>
          <t>Other Expenses</t>
        </is>
      </c>
      <c r="B56" s="17" t="n">
        <v>0</v>
      </c>
      <c r="C56" s="17" t="n">
        <v>-1230</v>
      </c>
      <c r="D56" s="17" t="n">
        <v>0</v>
      </c>
      <c r="E56" s="17" t="n">
        <v>0</v>
      </c>
      <c r="F56" s="17" t="n">
        <v>0</v>
      </c>
      <c r="G56" s="17" t="n">
        <v>-1230</v>
      </c>
      <c r="H56" s="17" t="n">
        <v>0</v>
      </c>
      <c r="I56" s="17" t="n"/>
      <c r="J56" s="17" t="n"/>
      <c r="K56" s="17" t="n"/>
      <c r="L56" s="17" t="n"/>
      <c r="M56" s="17" t="n"/>
      <c r="N56" s="18">
        <f>SUM(B56:M56)</f>
        <v/>
      </c>
      <c r="O56" s="18">
        <f>IFERROR(AVERAGE(B56:M56),0)</f>
        <v/>
      </c>
    </row>
    <row r="57">
      <c r="A57" s="16" t="inlineStr">
        <is>
          <t>Payable to Shareholder</t>
        </is>
      </c>
      <c r="B57" s="17" t="n">
        <v>0</v>
      </c>
      <c r="C57" s="17" t="n">
        <v>0</v>
      </c>
      <c r="D57" s="17" t="n">
        <v>0</v>
      </c>
      <c r="E57" s="17" t="n">
        <v>0</v>
      </c>
      <c r="F57" s="17" t="n">
        <v>0</v>
      </c>
      <c r="G57" s="17" t="n">
        <v>0</v>
      </c>
      <c r="H57" s="17" t="n">
        <v>0</v>
      </c>
      <c r="I57" s="17" t="n"/>
      <c r="J57" s="17" t="n"/>
      <c r="K57" s="17" t="n"/>
      <c r="L57" s="17" t="n"/>
      <c r="M57" s="17" t="n"/>
      <c r="N57" s="18">
        <f>SUM(B57:M57)</f>
        <v/>
      </c>
      <c r="O57" s="18">
        <f>IFERROR(AVERAGE(B57:M57),0)</f>
        <v/>
      </c>
    </row>
    <row r="58">
      <c r="A58" s="19" t="inlineStr">
        <is>
          <t>Consulting Fee</t>
        </is>
      </c>
      <c r="B58" s="20" t="n">
        <v>22422.7</v>
      </c>
      <c r="C58" s="20" t="n">
        <v>5000</v>
      </c>
      <c r="D58" s="20" t="n">
        <v>23811</v>
      </c>
      <c r="E58" s="20" t="n">
        <v>-25292.05</v>
      </c>
      <c r="F58" s="20" t="n">
        <v>9150</v>
      </c>
      <c r="G58" s="20" t="n">
        <v>26833.9</v>
      </c>
      <c r="H58" s="20" t="n">
        <v>0</v>
      </c>
      <c r="I58" s="20" t="n"/>
      <c r="J58" s="20" t="n"/>
      <c r="K58" s="20" t="n"/>
      <c r="L58" s="20" t="n"/>
      <c r="M58" s="20" t="n"/>
      <c r="N58" s="21">
        <f>SUM(B58:M58)</f>
        <v/>
      </c>
      <c r="O58" s="21">
        <f>IFERROR(AVERAGE(B58:M58),0)</f>
        <v/>
      </c>
    </row>
    <row r="60">
      <c r="A60" s="6" t="inlineStr">
        <is>
          <t>TOTAL Operating Expenses</t>
        </is>
      </c>
      <c r="B60" s="22">
        <f>SUM(B53:B58)</f>
        <v/>
      </c>
      <c r="C60" s="22">
        <f>SUM(C53:C58)</f>
        <v/>
      </c>
      <c r="D60" s="22">
        <f>SUM(D53:D58)</f>
        <v/>
      </c>
      <c r="E60" s="22">
        <f>SUM(E53:E58)</f>
        <v/>
      </c>
      <c r="F60" s="22">
        <f>SUM(F53:F58)</f>
        <v/>
      </c>
      <c r="G60" s="22">
        <f>SUM(G53:G58)</f>
        <v/>
      </c>
      <c r="H60" s="22">
        <f>SUM(H53:H58)</f>
        <v/>
      </c>
      <c r="I60" s="22">
        <f>SUM(I53:I58)</f>
        <v/>
      </c>
      <c r="J60" s="22">
        <f>SUM(J53:J58)</f>
        <v/>
      </c>
      <c r="K60" s="22">
        <f>SUM(K53:K58)</f>
        <v/>
      </c>
      <c r="L60" s="22">
        <f>SUM(L53:L58)</f>
        <v/>
      </c>
      <c r="M60" s="22">
        <f>SUM(M53:M58)</f>
        <v/>
      </c>
      <c r="N60" s="22">
        <f>SUM(N53:N58)</f>
        <v/>
      </c>
      <c r="O60" s="22">
        <f>SUM(O53:O58)</f>
        <v/>
      </c>
    </row>
    <row r="62">
      <c r="A62" s="23" t="inlineStr">
        <is>
          <t>TOTAL Expenses</t>
        </is>
      </c>
      <c r="B62" s="24">
        <f>B60+B47</f>
        <v/>
      </c>
      <c r="C62" s="24">
        <f>C60+C47</f>
        <v/>
      </c>
      <c r="D62" s="24">
        <f>D60+D47</f>
        <v/>
      </c>
      <c r="E62" s="24">
        <f>E60+E47</f>
        <v/>
      </c>
      <c r="F62" s="24">
        <f>F60+F47</f>
        <v/>
      </c>
      <c r="G62" s="24">
        <f>G60+G47</f>
        <v/>
      </c>
      <c r="H62" s="24">
        <f>H60+H47</f>
        <v/>
      </c>
      <c r="I62" s="24">
        <f>I60+I47</f>
        <v/>
      </c>
      <c r="J62" s="24">
        <f>J60+J47</f>
        <v/>
      </c>
      <c r="K62" s="24">
        <f>K60+K47</f>
        <v/>
      </c>
      <c r="L62" s="24">
        <f>L60+L47</f>
        <v/>
      </c>
      <c r="M62" s="24">
        <f>M60+M47</f>
        <v/>
      </c>
      <c r="N62" s="24">
        <f>N60+N47</f>
        <v/>
      </c>
      <c r="O62" s="24">
        <f>O60+O47</f>
        <v/>
      </c>
    </row>
    <row r="64">
      <c r="A64" s="23" t="inlineStr">
        <is>
          <t>TAX</t>
        </is>
      </c>
      <c r="B64" s="24" t="n">
        <v>0</v>
      </c>
      <c r="C64" s="24" t="n">
        <v>0</v>
      </c>
      <c r="D64" s="24" t="n">
        <v>0</v>
      </c>
      <c r="E64" s="24" t="n">
        <v>0</v>
      </c>
      <c r="F64" s="24" t="n">
        <v>0</v>
      </c>
      <c r="G64" s="24" t="n">
        <v>0</v>
      </c>
      <c r="H64" s="24" t="n">
        <v>0</v>
      </c>
      <c r="I64" s="24" t="n"/>
      <c r="J64" s="24" t="n"/>
      <c r="K64" s="24" t="n"/>
      <c r="L64" s="24" t="n"/>
      <c r="M64" s="24" t="n"/>
      <c r="N64" s="24">
        <f>SUM(B64:M64)</f>
        <v/>
      </c>
      <c r="O64" s="24">
        <f>IFERROR(AVERAGE(B64:M64),0)</f>
        <v/>
      </c>
    </row>
    <row r="66">
      <c r="A66" s="6" t="inlineStr">
        <is>
          <t>Net Income</t>
        </is>
      </c>
      <c r="B66" s="22">
        <f>B49+B60+B64</f>
        <v/>
      </c>
      <c r="C66" s="22">
        <f>C49+C60+C64</f>
        <v/>
      </c>
      <c r="D66" s="22">
        <f>D49+D60+D64</f>
        <v/>
      </c>
      <c r="E66" s="22">
        <f>E49+E60+E64</f>
        <v/>
      </c>
      <c r="F66" s="22">
        <f>F49+F60+F64</f>
        <v/>
      </c>
      <c r="G66" s="22">
        <f>G49+G60+G64</f>
        <v/>
      </c>
      <c r="H66" s="22">
        <f>H49+H60+H64</f>
        <v/>
      </c>
      <c r="I66" s="22">
        <f>I49+I60+I64</f>
        <v/>
      </c>
      <c r="J66" s="22">
        <f>J49+J60+J64</f>
        <v/>
      </c>
      <c r="K66" s="22">
        <f>K49+K60+K64</f>
        <v/>
      </c>
      <c r="L66" s="22">
        <f>L49+L60+L64</f>
        <v/>
      </c>
      <c r="M66" s="22">
        <f>M49+M60+M64</f>
        <v/>
      </c>
      <c r="N66" s="22">
        <f>N49+N60+N64</f>
        <v/>
      </c>
      <c r="O66" s="22">
        <f>O49+O60+O64</f>
        <v/>
      </c>
    </row>
    <row r="68">
      <c r="A68" s="23" t="inlineStr">
        <is>
          <t>Dividends</t>
        </is>
      </c>
      <c r="B68" s="24" t="n">
        <v>0</v>
      </c>
      <c r="C68" s="24" t="n">
        <v>0</v>
      </c>
      <c r="D68" s="24" t="n">
        <v>0</v>
      </c>
      <c r="E68" s="24" t="n">
        <v>0</v>
      </c>
      <c r="F68" s="24" t="n">
        <v>0</v>
      </c>
      <c r="G68" s="24" t="n">
        <v>0</v>
      </c>
      <c r="H68" s="24" t="n">
        <v>0</v>
      </c>
      <c r="I68" s="24" t="n"/>
      <c r="J68" s="24" t="n"/>
      <c r="K68" s="24" t="n"/>
      <c r="L68" s="24" t="n"/>
      <c r="M68" s="24" t="n"/>
      <c r="N68" s="24">
        <f>SUM(B68:M68)</f>
        <v/>
      </c>
      <c r="O68" s="24">
        <f>IFERROR(AVERAGE(B68:M68),0)</f>
        <v/>
      </c>
    </row>
    <row r="70">
      <c r="A70" s="25" t="inlineStr">
        <is>
          <t>Conciliação de saldo por conta (novo — não existia na planilha original)</t>
        </is>
      </c>
    </row>
    <row r="71">
      <c r="A71" s="26" t="inlineStr">
        <is>
          <t>Conta</t>
        </is>
      </c>
      <c r="B71" s="26" t="inlineStr">
        <is>
          <t>Saldo calculado</t>
        </is>
      </c>
      <c r="C71" s="26" t="inlineStr">
        <is>
          <t>Saldo informado pelo banco</t>
        </is>
      </c>
      <c r="D71" s="26" t="inlineStr">
        <is>
          <t>Confere?</t>
        </is>
      </c>
    </row>
    <row r="72">
      <c r="A72" s="27" t="inlineStr">
        <is>
          <t>United</t>
        </is>
      </c>
      <c r="B72" s="28" t="n">
        <v>19192.61</v>
      </c>
      <c r="C72" s="28" t="n">
        <v>19192.61</v>
      </c>
      <c r="D72" s="27" t="inlineStr">
        <is>
          <t>Sim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2026-08-19T23:15:22Z</dcterms:created>
  <dcterms:modified xsi:type="dcterms:W3CDTF">2026-08-19T23:15:22Z</dcterms:modified>
</cp:coreProperties>
</file>